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nwdoc-sv\070 水道部\010 経営管理課\◎財務共有\02調査・回答・通知\石狩振興局\R6年度\R7.1月\経営比較分析表データ\R5経営比較分析表(完成)\"/>
    </mc:Choice>
  </mc:AlternateContent>
  <xr:revisionPtr revIDLastSave="0" documentId="13_ncr:1_{D21ED5CE-EAD5-4F3A-9A3B-5E9DFDEBDE63}" xr6:coauthVersionLast="47" xr6:coauthVersionMax="47" xr10:uidLastSave="{00000000-0000-0000-0000-000000000000}"/>
  <workbookProtection workbookAlgorithmName="SHA-512" workbookHashValue="UiPWb+4D4JznVMLXPuPoVQXmd8JHy1PKcj8X43Qz2ye6Q02aoMmy2TN5atEWVdm2Cb4RTFIka10mIoT06oqDDQ==" workbookSaltValue="/D3WX2xnzjy9924bRwI89w=="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AL10" i="4"/>
  <c r="W10" i="4"/>
  <c r="I10" i="4"/>
  <c r="B10" i="4"/>
  <c r="BB8" i="4"/>
  <c r="AT8" i="4"/>
  <c r="AL8" i="4"/>
  <c r="B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<sst xmlns="http://schemas.openxmlformats.org/spreadsheetml/2006/main" count="228" uniqueCount="115">
  <si>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</si>
  <si>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</si>
  <si>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</si>
  <si>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</si>
  <si>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</si>
  <si>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</si>
  <si>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</si>
  <si>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</si>
  <si>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</si>
  <si>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</si>
  <si>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</si>
  <si>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</si>
  <si>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</si>
  <si>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</si>
  <si>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</si>
  <si>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</si>
  <si>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</si>
  <si>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</si>
  <si>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</si>
  <si>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</si>
  <si>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</si>
  <si>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</si>
  <si>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</si>
  <si>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</si>
  <si>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</si>
  <si>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</si>
  <si>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</si>
  <si>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</si>
  <si>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</si>
  <si>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</si>
  <si>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</si>
  <si>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</si>
  <si>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</si>
  <si>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</si>
  <si>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</si>
  <si>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</si>
  <si>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</si>
  <si>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</si>
  <si>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</si>
  <si>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</si>
  <si>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</si>
  <si>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</si>
  <si>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</si>
  <si>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</si>
  <si>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</si>
  <si>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</si>
  <si>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</si>
  <si>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</si>
  <si>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</si>
  <si>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</si>
  <si>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</si>
  <si>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</si>
  <si>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</si>
  <si>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</si>
  <si>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</si>
  <si>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</si>
  <si>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</si>
  <si>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</si>
  <si>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</si>
  <si>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</si>
  <si>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</si>
  <si>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</si>
  <si>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</si>
  <si>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</si>
  <si>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</si>
  <si>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</si>
  <si>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</si>
  <si>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</si>
  <si>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</si>
  <si>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</si>
  <si>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</si>
  <si>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</si>
  <si>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</si>
  <si>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</si>
  <si>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</si>
  <si>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</si>
  <si>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</si>
  <si>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</si>
  <si>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</si>
  <si>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</si>
  <si>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</si>
  <si>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</si>
  <si>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</si>
  <si>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</si>
  <si>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</si>
  <si>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</si>
  <si>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</si>
  <si>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</si>
  <si>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</si>
  <si>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</si>
  <si>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</si>
  <si>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</si>
  <si>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恵庭市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</si>
  <si>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</si>
  <si>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</si>
  <si>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</si>
  <si>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</si>
  <si>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</si>
  <si>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</si>
  <si>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</si>
  <si>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</si>
  <si>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</si>
  <si>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</si>
  <si>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</si>
  <si>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</si>
  <si>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</si>
  <si>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</si>
  <si>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</si>
  <si>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</si>
  <si>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</si>
  <si>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</si>
  <si>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</si>
  <si>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(1)健全性について
　経常収支比率は前年度より微増し100％を超えていること、累積欠損金比率についても0％を維持していることから、健全経営がなされていると考えます。
　有収率は管路の老朽化の進展度合いが低いためか、比較的高い値をキープしているところであり、健全経営に寄与しているものと考えます。
(2)効率性について
　効率性の指標の一つである施設利用率は、恵庭市にある2つの配水池の稼働率を表すものであり、70％を超える稼働率（日平均給水量／配水池給水能力）で運転されています。施設の設計の際には一年間を通して処理能力が不足しないように稼働率を70％から80％程度としていることを踏まえると現在の稼働率は適正と考えています。</t>
    <rPh sb="3" eb="6">
      <t>ケンゼンセイ</t>
    </rPh>
    <rPh sb="12" eb="16">
      <t>ケイジョウシュウシ</t>
    </rPh>
    <rPh sb="16" eb="18">
      <t>ヒリツ</t>
    </rPh>
    <rPh sb="19" eb="22">
      <t>ゼンネンド</t>
    </rPh>
    <rPh sb="24" eb="26">
      <t>ビゾウ</t>
    </rPh>
    <rPh sb="32" eb="33">
      <t>コ</t>
    </rPh>
    <rPh sb="40" eb="42">
      <t>ルイセキ</t>
    </rPh>
    <rPh sb="42" eb="44">
      <t>ケッソン</t>
    </rPh>
    <rPh sb="44" eb="45">
      <t>キン</t>
    </rPh>
    <rPh sb="45" eb="47">
      <t>ヒリツ</t>
    </rPh>
    <rPh sb="55" eb="57">
      <t>イジ</t>
    </rPh>
    <rPh sb="66" eb="68">
      <t>ケンゼン</t>
    </rPh>
    <rPh sb="68" eb="70">
      <t>ケイエイ</t>
    </rPh>
    <rPh sb="78" eb="79">
      <t>カンガ</t>
    </rPh>
    <rPh sb="85" eb="88">
      <t>ユウシュウリツ</t>
    </rPh>
    <rPh sb="89" eb="91">
      <t>カンロ</t>
    </rPh>
    <rPh sb="92" eb="95">
      <t>ロウキュウカ</t>
    </rPh>
    <rPh sb="96" eb="98">
      <t>シンテン</t>
    </rPh>
    <rPh sb="98" eb="100">
      <t>ドアイ</t>
    </rPh>
    <rPh sb="102" eb="103">
      <t>ヒク</t>
    </rPh>
    <rPh sb="108" eb="111">
      <t>ヒカクテキ</t>
    </rPh>
    <rPh sb="111" eb="112">
      <t>タカ</t>
    </rPh>
    <rPh sb="113" eb="114">
      <t>アタイ</t>
    </rPh>
    <rPh sb="129" eb="131">
      <t>ケンゼン</t>
    </rPh>
    <rPh sb="131" eb="133">
      <t>ケイエイ</t>
    </rPh>
    <rPh sb="134" eb="136">
      <t>キヨ</t>
    </rPh>
    <rPh sb="143" eb="144">
      <t>カンガ</t>
    </rPh>
    <rPh sb="155" eb="157">
      <t>コウリツ</t>
    </rPh>
    <rPh sb="157" eb="158">
      <t>セイ</t>
    </rPh>
    <rPh sb="164" eb="167">
      <t>コウリツセイ</t>
    </rPh>
    <rPh sb="168" eb="170">
      <t>シヒョウ</t>
    </rPh>
    <rPh sb="171" eb="172">
      <t>ヒト</t>
    </rPh>
    <rPh sb="176" eb="178">
      <t>シセツ</t>
    </rPh>
    <rPh sb="178" eb="180">
      <t>リヨウ</t>
    </rPh>
    <rPh sb="180" eb="181">
      <t>リツ</t>
    </rPh>
    <rPh sb="183" eb="186">
      <t>エニワシ</t>
    </rPh>
    <rPh sb="192" eb="195">
      <t>ハイスイチ</t>
    </rPh>
    <rPh sb="196" eb="199">
      <t>カドウリツ</t>
    </rPh>
    <rPh sb="200" eb="201">
      <t>アラワ</t>
    </rPh>
    <rPh sb="212" eb="213">
      <t>コ</t>
    </rPh>
    <rPh sb="215" eb="218">
      <t>カドウリツ</t>
    </rPh>
    <rPh sb="219" eb="220">
      <t>ヒ</t>
    </rPh>
    <rPh sb="220" eb="222">
      <t>ヘイキン</t>
    </rPh>
    <rPh sb="222" eb="225">
      <t>キュウスイリョウ</t>
    </rPh>
    <rPh sb="226" eb="229">
      <t>ハイスイチ</t>
    </rPh>
    <rPh sb="229" eb="231">
      <t>キュウスイ</t>
    </rPh>
    <rPh sb="231" eb="233">
      <t>ノウリョク</t>
    </rPh>
    <rPh sb="235" eb="237">
      <t>ウンテン</t>
    </rPh>
    <rPh sb="244" eb="246">
      <t>シセツ</t>
    </rPh>
    <rPh sb="247" eb="249">
      <t>セッケイ</t>
    </rPh>
    <rPh sb="250" eb="251">
      <t>サイ</t>
    </rPh>
    <rPh sb="253" eb="256">
      <t>イチネンカン</t>
    </rPh>
    <rPh sb="257" eb="258">
      <t>トオ</t>
    </rPh>
    <rPh sb="260" eb="262">
      <t>ショリ</t>
    </rPh>
    <rPh sb="262" eb="264">
      <t>ノウリョク</t>
    </rPh>
    <rPh sb="265" eb="267">
      <t>フソク</t>
    </rPh>
    <rPh sb="273" eb="276">
      <t>カドウリツ</t>
    </rPh>
    <rPh sb="285" eb="287">
      <t>テイド</t>
    </rPh>
    <rPh sb="295" eb="296">
      <t>フ</t>
    </rPh>
    <rPh sb="300" eb="302">
      <t>ゲンザイ</t>
    </rPh>
    <rPh sb="303" eb="306">
      <t>カドウリツ</t>
    </rPh>
    <rPh sb="307" eb="309">
      <t>テキセイ</t>
    </rPh>
    <rPh sb="310" eb="311">
      <t>カンガ</t>
    </rPh>
    <phoneticPr fontId="4"/>
  </si>
  <si>
    <r>
      <t>　</t>
    </r>
    <r>
      <rPr>
        <sz val="11"/>
        <color theme="1"/>
        <rFont val="ＭＳ ゴシック"/>
        <family val="3"/>
        <charset val="128"/>
      </rPr>
      <t>管路経年化率については、近年は類似団体平均値および全国平均の数値を下回っており、老朽化の進展度合いが比較的低い状況です。
　管路経年化率が低い一つの要因として、耐震化による管路の更新を積極的に実施しており、管路更新率が類似団体平均を上回っている状況です。
　引き続き、「恵庭市水道事業ビジョン・経営戦略」に基づく耐震化及び老朽化対策を柱とした管路更新事業を計画的に進めて参ります。
　　</t>
    </r>
    <rPh sb="1" eb="3">
      <t>カンロ</t>
    </rPh>
    <rPh sb="3" eb="7">
      <t>ケイネンカリツ</t>
    </rPh>
    <rPh sb="22" eb="23">
      <t>チ</t>
    </rPh>
    <rPh sb="31" eb="33">
      <t>スウチ</t>
    </rPh>
    <rPh sb="34" eb="36">
      <t>シタマワ</t>
    </rPh>
    <rPh sb="41" eb="44">
      <t>ロウキュウカ</t>
    </rPh>
    <rPh sb="45" eb="47">
      <t>シンテン</t>
    </rPh>
    <rPh sb="47" eb="49">
      <t>ドア</t>
    </rPh>
    <rPh sb="54" eb="55">
      <t>ヒク</t>
    </rPh>
    <rPh sb="56" eb="58">
      <t>ジョウキョウ</t>
    </rPh>
    <rPh sb="63" eb="65">
      <t>カンロ</t>
    </rPh>
    <rPh sb="65" eb="68">
      <t>ケイネンカ</t>
    </rPh>
    <rPh sb="68" eb="69">
      <t>リツ</t>
    </rPh>
    <rPh sb="70" eb="71">
      <t>ヒク</t>
    </rPh>
    <rPh sb="72" eb="73">
      <t>ヒト</t>
    </rPh>
    <rPh sb="75" eb="77">
      <t>ヨウイン</t>
    </rPh>
    <rPh sb="81" eb="84">
      <t>タイシンカ</t>
    </rPh>
    <rPh sb="87" eb="89">
      <t>カンロ</t>
    </rPh>
    <rPh sb="90" eb="92">
      <t>コウシン</t>
    </rPh>
    <rPh sb="104" eb="106">
      <t>カンロ</t>
    </rPh>
    <rPh sb="106" eb="109">
      <t>コウシンリツ</t>
    </rPh>
    <rPh sb="110" eb="112">
      <t>ルイジ</t>
    </rPh>
    <rPh sb="112" eb="114">
      <t>ダンタイ</t>
    </rPh>
    <rPh sb="114" eb="116">
      <t>ヘイキン</t>
    </rPh>
    <rPh sb="117" eb="119">
      <t>ウワマワ</t>
    </rPh>
    <rPh sb="123" eb="125">
      <t>ジョウキョウ</t>
    </rPh>
    <rPh sb="130" eb="131">
      <t>ヒ</t>
    </rPh>
    <rPh sb="132" eb="133">
      <t>ツヅ</t>
    </rPh>
    <rPh sb="136" eb="139">
      <t>エニワシ</t>
    </rPh>
    <rPh sb="139" eb="141">
      <t>スイドウ</t>
    </rPh>
    <rPh sb="141" eb="143">
      <t>ジギョウ</t>
    </rPh>
    <rPh sb="148" eb="152">
      <t>ケイエイセンリャク</t>
    </rPh>
    <rPh sb="154" eb="155">
      <t>モト</t>
    </rPh>
    <rPh sb="157" eb="160">
      <t>タイシンカ</t>
    </rPh>
    <rPh sb="160" eb="161">
      <t>オヨ</t>
    </rPh>
    <rPh sb="165" eb="167">
      <t>タイサク</t>
    </rPh>
    <rPh sb="168" eb="169">
      <t>ハシラ</t>
    </rPh>
    <rPh sb="179" eb="181">
      <t>ケイカク</t>
    </rPh>
    <rPh sb="181" eb="182">
      <t>テキ</t>
    </rPh>
    <rPh sb="183" eb="184">
      <t>スス</t>
    </rPh>
    <rPh sb="186" eb="187">
      <t>マイ</t>
    </rPh>
    <phoneticPr fontId="4"/>
  </si>
  <si>
    <r>
      <t>　</t>
    </r>
    <r>
      <rPr>
        <sz val="11"/>
        <color theme="1"/>
        <rFont val="ＭＳ ゴシック"/>
        <family val="3"/>
        <charset val="128"/>
      </rPr>
      <t xml:space="preserve">現状としては、経常収支比率及び料金回収率が100％を上回っているほか、流動比率も一定の水準を確保しており、経営状況は良好と判断しています。
　今後は、物価及び労務単価の上昇、老朽化の進展に伴う更新需要の増大などによる費用の増加に加え、人口減少による収入の減少も見込まれ、経営環境は厳しさを増していくことが想定されています。
　引き続き、「恵庭市水道事業ビジョン・経営戦略」に基づくフォローアップと中長期的な健全経営を見据えた取り組みを進めて参ります。
</t>
    </r>
    <rPh sb="1" eb="3">
      <t>ゲンジョウ</t>
    </rPh>
    <rPh sb="8" eb="12">
      <t>ケイジョウシュウシ</t>
    </rPh>
    <rPh sb="12" eb="14">
      <t>ヒリツ</t>
    </rPh>
    <rPh sb="14" eb="15">
      <t>オヨ</t>
    </rPh>
    <rPh sb="16" eb="18">
      <t>リョウキン</t>
    </rPh>
    <rPh sb="18" eb="21">
      <t>カイシュウリツ</t>
    </rPh>
    <rPh sb="27" eb="29">
      <t>ウワマワ</t>
    </rPh>
    <rPh sb="36" eb="38">
      <t>リュウドウ</t>
    </rPh>
    <rPh sb="38" eb="40">
      <t>ヒリツ</t>
    </rPh>
    <rPh sb="59" eb="61">
      <t>リョウコウ</t>
    </rPh>
    <rPh sb="62" eb="64">
      <t>ハンダン</t>
    </rPh>
    <rPh sb="72" eb="74">
      <t>コンゴ</t>
    </rPh>
    <rPh sb="76" eb="78">
      <t>ブッカ</t>
    </rPh>
    <rPh sb="78" eb="79">
      <t>オヨ</t>
    </rPh>
    <rPh sb="80" eb="84">
      <t>ロウムタンカ</t>
    </rPh>
    <rPh sb="85" eb="87">
      <t>ジョウショウ</t>
    </rPh>
    <rPh sb="88" eb="91">
      <t>ロウキュウカ</t>
    </rPh>
    <rPh sb="92" eb="94">
      <t>シンテン</t>
    </rPh>
    <rPh sb="95" eb="96">
      <t>トモナ</t>
    </rPh>
    <rPh sb="97" eb="99">
      <t>コウシン</t>
    </rPh>
    <rPh sb="99" eb="101">
      <t>ジュヨウ</t>
    </rPh>
    <rPh sb="102" eb="104">
      <t>ゾウダイ</t>
    </rPh>
    <rPh sb="109" eb="111">
      <t>ヒヨウ</t>
    </rPh>
    <rPh sb="112" eb="114">
      <t>ゾウカ</t>
    </rPh>
    <rPh sb="115" eb="116">
      <t>クワ</t>
    </rPh>
    <rPh sb="118" eb="120">
      <t>ジンコウ</t>
    </rPh>
    <rPh sb="120" eb="122">
      <t>ゲンショウ</t>
    </rPh>
    <rPh sb="125" eb="127">
      <t>シュウニュウ</t>
    </rPh>
    <rPh sb="128" eb="130">
      <t>ゲンショウ</t>
    </rPh>
    <rPh sb="131" eb="133">
      <t>ミコ</t>
    </rPh>
    <rPh sb="136" eb="138">
      <t>ケイエイ</t>
    </rPh>
    <rPh sb="138" eb="140">
      <t>カンキョウ</t>
    </rPh>
    <rPh sb="141" eb="142">
      <t>キビ</t>
    </rPh>
    <rPh sb="145" eb="146">
      <t>マ</t>
    </rPh>
    <rPh sb="153" eb="155">
      <t>ソウテイ</t>
    </rPh>
    <rPh sb="164" eb="165">
      <t>ヒ</t>
    </rPh>
    <rPh sb="166" eb="167">
      <t>ツヅ</t>
    </rPh>
    <rPh sb="170" eb="173">
      <t>エニワシ</t>
    </rPh>
    <rPh sb="173" eb="175">
      <t>スイドウ</t>
    </rPh>
    <rPh sb="175" eb="177">
      <t>ジギョウ</t>
    </rPh>
    <rPh sb="182" eb="184">
      <t>ケイエイ</t>
    </rPh>
    <rPh sb="184" eb="186">
      <t>センリャク</t>
    </rPh>
    <rPh sb="188" eb="189">
      <t>モト</t>
    </rPh>
    <rPh sb="199" eb="203">
      <t>チュウチョウキテキ</t>
    </rPh>
    <rPh sb="204" eb="206">
      <t>ケンゼン</t>
    </rPh>
    <rPh sb="206" eb="208">
      <t>ケイエイ</t>
    </rPh>
    <rPh sb="209" eb="211">
      <t>ミス</t>
    </rPh>
    <rPh sb="213" eb="214">
      <t>ト</t>
    </rPh>
    <rPh sb="215" eb="216">
      <t>ク</t>
    </rPh>
    <rPh sb="218" eb="219">
      <t>スス</t>
    </rPh>
    <rPh sb="221" eb="222">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</si>
</sst>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1.23</c:v>
                </c:pt>
                <c:pt idx="1">
                  <c:v>1.54</c:v>
                </c:pt>
                <c:pt idx="2">
                  <c:v>1.26</c:v>
                </c:pt>
                <c:pt idx="3">
                  <c:v>1.7</c:v>
                </c:pt>
                <c:pt idx="4">
                  <c:v>0.77</c:v>
                </c:pt>
              </c:numCache>
            </c:numRef>
          </c:val>
          <c:extLst>
            <c:ext xmlns:c16="http://schemas.microsoft.com/office/drawing/2014/chart" uri="{C3380CC4-5D6E-409C-BE32-E72D297353CC}">
              <c16:uniqueId val="{00000000-3833-4BB9-AE8B-C15D14BF8F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833-4BB9-AE8B-C15D14BF8F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71.48</c:v>
                </c:pt>
                <c:pt idx="1">
                  <c:v>72.61</c:v>
                </c:pt>
                <c:pt idx="2">
                  <c:v>71.739999999999995</c:v>
                </c:pt>
                <c:pt idx="3">
                  <c:v>72.459999999999994</c:v>
                </c:pt>
                <c:pt idx="4">
                  <c:v>72.150000000000006</c:v>
                </c:pt>
              </c:numCache>
            </c:numRef>
          </c:val>
          <c:extLst>
            <c:ext xmlns:c16="http://schemas.microsoft.com/office/drawing/2014/chart" uri="{C3380CC4-5D6E-409C-BE32-E72D297353CC}">
              <c16:uniqueId val="{00000000-2953-428B-AA5B-BFBF920024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2953-428B-AA5B-BFBF920024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91.17</c:v>
                </c:pt>
                <c:pt idx="1">
                  <c:v>91.36</c:v>
                </c:pt>
                <c:pt idx="2">
                  <c:v>91.17</c:v>
                </c:pt>
                <c:pt idx="3">
                  <c:v>90.27</c:v>
                </c:pt>
                <c:pt idx="4">
                  <c:v>91.17</c:v>
                </c:pt>
              </c:numCache>
            </c:numRef>
          </c:val>
          <c:extLst>
            <c:ext xmlns:c16="http://schemas.microsoft.com/office/drawing/2014/chart" uri="{C3380CC4-5D6E-409C-BE32-E72D297353CC}">
              <c16:uniqueId val="{00000000-F1F3-4EC4-B2AE-F661ABD79D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1F3-4EC4-B2AE-F661ABD79D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109.68</c:v>
                </c:pt>
                <c:pt idx="1">
                  <c:v>112.11</c:v>
                </c:pt>
                <c:pt idx="2">
                  <c:v>108.92</c:v>
                </c:pt>
                <c:pt idx="3">
                  <c:v>109.73</c:v>
                </c:pt>
                <c:pt idx="4">
                  <c:v>109.82</c:v>
                </c:pt>
              </c:numCache>
            </c:numRef>
          </c:val>
          <c:extLst>
            <c:ext xmlns:c16="http://schemas.microsoft.com/office/drawing/2014/chart" uri="{C3380CC4-5D6E-409C-BE32-E72D297353CC}">
              <c16:uniqueId val="{00000000-E422-4735-B523-AC9E96A18B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422-4735-B523-AC9E96A18B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41.92</c:v>
                </c:pt>
                <c:pt idx="1">
                  <c:v>42.51</c:v>
                </c:pt>
                <c:pt idx="2">
                  <c:v>43.25</c:v>
                </c:pt>
                <c:pt idx="3">
                  <c:v>43.92</c:v>
                </c:pt>
                <c:pt idx="4">
                  <c:v>45.01</c:v>
                </c:pt>
              </c:numCache>
            </c:numRef>
          </c:val>
          <c:extLst>
            <c:ext xmlns:c16="http://schemas.microsoft.com/office/drawing/2014/chart" uri="{C3380CC4-5D6E-409C-BE32-E72D297353CC}">
              <c16:uniqueId val="{00000000-4797-46E9-9642-59A6BD96DD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797-46E9-9642-59A6BD96DD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14.58</c:v>
                </c:pt>
                <c:pt idx="1">
                  <c:v>12.07</c:v>
                </c:pt>
                <c:pt idx="2">
                  <c:v>12.11</c:v>
                </c:pt>
                <c:pt idx="3">
                  <c:v>10.82</c:v>
                </c:pt>
                <c:pt idx="4">
                  <c:v>15.61</c:v>
                </c:pt>
              </c:numCache>
            </c:numRef>
          </c:val>
          <c:extLst>
            <c:ext xmlns:c16="http://schemas.microsoft.com/office/drawing/2014/chart" uri="{C3380CC4-5D6E-409C-BE32-E72D297353CC}">
              <c16:uniqueId val="{00000000-9E46-429A-9377-9DE7834070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E46-429A-9377-9DE7834070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8D-415B-BB20-635E5C2D9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7D8D-415B-BB20-635E5C2D9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259.69</c:v>
                </c:pt>
                <c:pt idx="1">
                  <c:v>216.46</c:v>
                </c:pt>
                <c:pt idx="2">
                  <c:v>210.9</c:v>
                </c:pt>
                <c:pt idx="3">
                  <c:v>259.58999999999997</c:v>
                </c:pt>
                <c:pt idx="4">
                  <c:v>325.69</c:v>
                </c:pt>
              </c:numCache>
            </c:numRef>
          </c:val>
          <c:extLst>
            <c:ext xmlns:c16="http://schemas.microsoft.com/office/drawing/2014/chart" uri="{C3380CC4-5D6E-409C-BE32-E72D297353CC}">
              <c16:uniqueId val="{00000000-9B46-4E1F-BC9D-4998325190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B46-4E1F-BC9D-4998325190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125.37</c:v>
                </c:pt>
                <c:pt idx="1">
                  <c:v>124.11</c:v>
                </c:pt>
                <c:pt idx="2">
                  <c:v>126.52</c:v>
                </c:pt>
                <c:pt idx="3">
                  <c:v>134.16999999999999</c:v>
                </c:pt>
                <c:pt idx="4">
                  <c:v>134.66999999999999</c:v>
                </c:pt>
              </c:numCache>
            </c:numRef>
          </c:val>
          <c:extLst>
            <c:ext xmlns:c16="http://schemas.microsoft.com/office/drawing/2014/chart" uri="{C3380CC4-5D6E-409C-BE32-E72D297353CC}">
              <c16:uniqueId val="{00000000-C19A-46CD-AC14-DCBB85AF80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19A-46CD-AC14-DCBB85AF80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101.68</c:v>
                </c:pt>
                <c:pt idx="1">
                  <c:v>103.17</c:v>
                </c:pt>
                <c:pt idx="2">
                  <c:v>99.4</c:v>
                </c:pt>
                <c:pt idx="3">
                  <c:v>102.07</c:v>
                </c:pt>
                <c:pt idx="4">
                  <c:v>103.07</c:v>
                </c:pt>
              </c:numCache>
            </c:numRef>
          </c:val>
          <c:extLst>
            <c:ext xmlns:c16="http://schemas.microsoft.com/office/drawing/2014/chart" uri="{C3380CC4-5D6E-409C-BE32-E72D297353CC}">
              <c16:uniqueId val="{00000000-BA82-4861-B1B4-465C6797FC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A82-4861-B1B4-465C6797FC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217.26</c:v>
                </c:pt>
                <c:pt idx="1">
                  <c:v>211.77</c:v>
                </c:pt>
                <c:pt idx="2">
                  <c:v>219.48</c:v>
                </c:pt>
                <c:pt idx="3">
                  <c:v>215.47</c:v>
                </c:pt>
                <c:pt idx="4">
                  <c:v>214.54</c:v>
                </c:pt>
              </c:numCache>
            </c:numRef>
          </c:val>
          <c:extLst>
            <c:ext xmlns:c16="http://schemas.microsoft.com/office/drawing/2014/chart" uri="{C3380CC4-5D6E-409C-BE32-E72D297353CC}">
              <c16:uniqueId val="{00000000-2A60-4CE2-A701-D8977CBBEC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2A60-4CE2-A701-D8977CBBEC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恵庭市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70354</v>
      </c>
      <c r="AM8" s="44"/>
      <c r="AN8" s="44"/>
      <c r="AO8" s="44"/>
      <c r="AP8" s="44"/>
      <c r="AQ8" s="44"/>
      <c r="AR8" s="44"/>
      <c r="AS8" s="44"/>
      <c r="AT8" s="45">
        <f>データ!$S$6</f>
        <v>294.64999999999998</v>
      </c>
      <c r="AU8" s="46"/>
      <c r="AV8" s="46"/>
      <c r="AW8" s="46"/>
      <c r="AX8" s="46"/>
      <c r="AY8" s="46"/>
      <c r="AZ8" s="46"/>
      <c r="BA8" s="46"/>
      <c r="BB8" s="47">
        <f>データ!$T$6</f>
        <v>238.77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78</v>
      </c>
      <c r="J10" s="46"/>
      <c r="K10" s="46"/>
      <c r="L10" s="46"/>
      <c r="M10" s="46"/>
      <c r="N10" s="46"/>
      <c r="O10" s="80"/>
      <c r="P10" s="47">
        <f>データ!$P$6</f>
        <v>99.28</v>
      </c>
      <c r="Q10" s="47"/>
      <c r="R10" s="47"/>
      <c r="S10" s="47"/>
      <c r="T10" s="47"/>
      <c r="U10" s="47"/>
      <c r="V10" s="47"/>
      <c r="W10" s="44">
        <f>データ!$Q$6</f>
        <v>4120</v>
      </c>
      <c r="X10" s="44"/>
      <c r="Y10" s="44"/>
      <c r="Z10" s="44"/>
      <c r="AA10" s="44"/>
      <c r="AB10" s="44"/>
      <c r="AC10" s="44"/>
      <c r="AD10" s="2"/>
      <c r="AE10" s="2"/>
      <c r="AF10" s="2"/>
      <c r="AG10" s="2"/>
      <c r="AH10" s="2"/>
      <c r="AI10" s="2"/>
      <c r="AJ10" s="2"/>
      <c r="AK10" s="2"/>
      <c r="AL10" s="44">
        <f>データ!$U$6</f>
        <v>69516</v>
      </c>
      <c r="AM10" s="44"/>
      <c r="AN10" s="44"/>
      <c r="AO10" s="44"/>
      <c r="AP10" s="44"/>
      <c r="AQ10" s="44"/>
      <c r="AR10" s="44"/>
      <c r="AS10" s="44"/>
      <c r="AT10" s="45">
        <f>データ!$V$6</f>
        <v>84.05</v>
      </c>
      <c r="AU10" s="46"/>
      <c r="AV10" s="46"/>
      <c r="AW10" s="46"/>
      <c r="AX10" s="46"/>
      <c r="AY10" s="46"/>
      <c r="AZ10" s="46"/>
      <c r="BA10" s="46"/>
      <c r="BB10" s="47">
        <f>データ!$W$6</f>
        <v>827.08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jVgml45C+IHKaTiS6Vw9Mwy+tnlfR1CyKzIeFghv67R7kTNlr0Bj5ikERE/SphsHnJ7sVezXPIU0q4hs8PgyA==" saltValue="PafEoHkggTYafxqn6B3A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52</v>
      </c>
      <c r="B4" s="17"/>
      <c r="C4" s="17"/>
      <c r="D4" s="17"/>
      <c r="E4" s="17"/>
      <c r="F4" s="17"/>
      <c r="G4" s="17"/>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12319</v>
      </c>
      <c r="D6" s="20">
        <f t="shared" si="3"/>
        <v>46</v>
      </c>
      <c r="E6" s="20">
        <f t="shared" si="3"/>
        <v>1</v>
      </c>
      <c r="F6" s="20">
        <f t="shared" si="3"/>
        <v>0</v>
      </c>
      <c r="G6" s="20">
        <f t="shared" si="3"/>
        <v>1</v>
      </c>
      <c r="H6" s="20" t="str">
        <f t="shared" si="3"/>
        <v>北海道　恵庭市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78</v>
      </c>
      <c r="P6" s="21">
        <f t="shared" si="3"/>
        <v>99.28</v>
      </c>
      <c r="Q6" s="21">
        <f t="shared" si="3"/>
        <v>4120</v>
      </c>
      <c r="R6" s="21">
        <f t="shared" si="3"/>
        <v>70354</v>
      </c>
      <c r="S6" s="21">
        <f t="shared" si="3"/>
        <v>294.64999999999998</v>
      </c>
      <c r="T6" s="21">
        <f t="shared" si="3"/>
        <v>238.77</v>
      </c>
      <c r="U6" s="21">
        <f t="shared" si="3"/>
        <v>69516</v>
      </c>
      <c r="V6" s="21">
        <f t="shared" si="3"/>
        <v>84.05</v>
      </c>
      <c r="W6" s="21">
        <f t="shared" si="3"/>
        <v>827.08</v>
      </c>
      <c r="X6" s="22">
        <f>IF(X7="",NA(),X7)</f>
        <v>109.68</v>
      </c>
      <c r="Y6" s="22">
        <f t="shared" ref="Y6:AG6" si="4">IF(Y7="",NA(),Y7)</f>
        <v>112.11</v>
      </c>
      <c r="Z6" s="22">
        <f t="shared" si="4"/>
        <v>108.92</v>
      </c>
      <c r="AA6" s="22">
        <f t="shared" si="4"/>
        <v>109.73</v>
      </c>
      <c r="AB6" s="22">
        <f t="shared" si="4"/>
        <v>109.82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259.69</v>
      </c>
      <c r="AU6" s="22">
        <f t="shared" ref="AU6:BC6" si="6">IF(AU7="",NA(),AU7)</f>
        <v>216.46</v>
      </c>
      <c r="AV6" s="22">
        <f t="shared" si="6"/>
        <v>210.9</v>
      </c>
      <c r="AW6" s="22">
        <f t="shared" si="6"/>
        <v>259.58999999999997</v>
      </c>
      <c r="AX6" s="22">
        <f t="shared" si="6"/>
        <v>325.69</v>
      </c>
      <c r="AY6" s="22">
        <f t="shared" si="6"/>
        <v>360.86</v>
      </c>
      <c r="AZ6" s="22">
        <f t="shared" si="6"/>
        <v>350.79</v>
      </c>
      <c r="BA6" s="22">
        <f t="shared" si="6"/>
        <v>354.57</v>
      </c>
      <c r="BB6" s="22">
        <f t="shared" si="6"/>
        <v>357.74</v>
      </c>
      <c r="BC6" s="22">
        <f t="shared" si="6"/>
        <v>344.88</v>
      </c>
      <c r="BD6" s="21" t="str">
        <f>IF(BD7="","",IF(BD7="-","【-】","【"&amp;SUBSTITUTE(TEXT(BD7,"#,##0.00"),"-","△")&amp;"】"))</f>
        <v>【243.36】</v>
      </c>
      <c r="BE6" s="22">
        <f>IF(BE7="",NA(),BE7)</f>
        <v>125.37</v>
      </c>
      <c r="BF6" s="22">
        <f t="shared" ref="BF6:BN6" si="7">IF(BF7="",NA(),BF7)</f>
        <v>124.11</v>
      </c>
      <c r="BG6" s="22">
        <f t="shared" si="7"/>
        <v>126.52</v>
      </c>
      <c r="BH6" s="22">
        <f t="shared" si="7"/>
        <v>134.16999999999999</v>
      </c>
      <c r="BI6" s="22">
        <f t="shared" si="7"/>
        <v>134.66999999999999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101.68</v>
      </c>
      <c r="BQ6" s="22">
        <f t="shared" ref="BQ6:BY6" si="8">IF(BQ7="",NA(),BQ7)</f>
        <v>103.17</v>
      </c>
      <c r="BR6" s="22">
        <f t="shared" si="8"/>
        <v>99.4</v>
      </c>
      <c r="BS6" s="22">
        <f t="shared" si="8"/>
        <v>102.07</v>
      </c>
      <c r="BT6" s="22">
        <f t="shared" si="8"/>
        <v>103.07</v>
      </c>
      <c r="BU6" s="22">
        <f t="shared" si="8"/>
        <v>103.32</v>
      </c>
      <c r="BV6" s="22">
        <f t="shared" si="8"/>
        <v>100.85</v>
      </c>
      <c r="BW6" s="22">
        <f t="shared" si="8"/>
        <v>103.79</v>
      </c>
      <c r="BX6" s="22">
        <f t="shared" si="8"/>
        <v>98.3</v>
      </c>
      <c r="BY6" s="22">
        <f t="shared" si="8"/>
        <v>98.89</v>
      </c>
      <c r="BZ6" s="21" t="str">
        <f>IF(BZ7="","",IF(BZ7="-","【-】","【"&amp;SUBSTITUTE(TEXT(BZ7,"#,##0.00"),"-","△")&amp;"】"))</f>
        <v>【97.82】</v>
      </c>
      <c r="CA6" s="22">
        <f>IF(CA7="",NA(),CA7)</f>
        <v>217.26</v>
      </c>
      <c r="CB6" s="22">
        <f t="shared" ref="CB6:CJ6" si="9">IF(CB7="",NA(),CB7)</f>
        <v>211.77</v>
      </c>
      <c r="CC6" s="22">
        <f t="shared" si="9"/>
        <v>219.48</v>
      </c>
      <c r="CD6" s="22">
        <f t="shared" si="9"/>
        <v>215.47</v>
      </c>
      <c r="CE6" s="22">
        <f t="shared" si="9"/>
        <v>214.54</v>
      </c>
      <c r="CF6" s="22">
        <f t="shared" si="9"/>
        <v>168.56</v>
      </c>
      <c r="CG6" s="22">
        <f t="shared" si="9"/>
        <v>167.1</v>
      </c>
      <c r="CH6" s="22">
        <f t="shared" si="9"/>
        <v>167.86</v>
      </c>
      <c r="CI6" s="22">
        <f t="shared" si="9"/>
        <v>173.68</v>
      </c>
      <c r="CJ6" s="22">
        <f t="shared" si="9"/>
        <v>174.52</v>
      </c>
      <c r="CK6" s="21" t="str">
        <f>IF(CK7="","",IF(CK7="-","【-】","【"&amp;SUBSTITUTE(TEXT(CK7,"#,##0.00"),"-","△")&amp;"】"))</f>
        <v>【177.56】</v>
      </c>
      <c r="CL6" s="22">
        <f>IF(CL7="",NA(),CL7)</f>
        <v>71.48</v>
      </c>
      <c r="CM6" s="22">
        <f t="shared" ref="CM6:CU6" si="10">IF(CM7="",NA(),CM7)</f>
        <v>72.61</v>
      </c>
      <c r="CN6" s="22">
        <f t="shared" si="10"/>
        <v>71.739999999999995</v>
      </c>
      <c r="CO6" s="22">
        <f t="shared" si="10"/>
        <v>72.459999999999994</v>
      </c>
      <c r="CP6" s="22">
        <f t="shared" si="10"/>
        <v>72.150000000000006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91.17</v>
      </c>
      <c r="CX6" s="22">
        <f t="shared" ref="CX6:DF6" si="11">IF(CX7="",NA(),CX7)</f>
        <v>91.36</v>
      </c>
      <c r="CY6" s="22">
        <f t="shared" si="11"/>
        <v>91.17</v>
      </c>
      <c r="CZ6" s="22">
        <f t="shared" si="11"/>
        <v>90.27</v>
      </c>
      <c r="DA6" s="22">
        <f t="shared" si="11"/>
        <v>91.17</v>
      </c>
      <c r="DB6" s="22">
        <f t="shared" si="11"/>
        <v>87.08</v>
      </c>
      <c r="DC6" s="22">
        <f t="shared" si="11"/>
        <v>87.26</v>
      </c>
      <c r="DD6" s="22">
        <f t="shared" si="11"/>
        <v>87.57</v>
      </c>
      <c r="DE6" s="22">
        <f t="shared" si="11"/>
        <v>87.26</v>
      </c>
      <c r="DF6" s="22">
        <f t="shared" si="11"/>
        <v>86.95</v>
      </c>
      <c r="DG6" s="21" t="str">
        <f>IF(DG7="","",IF(DG7="-","【-】","【"&amp;SUBSTITUTE(TEXT(DG7,"#,##0.00"),"-","△")&amp;"】"))</f>
        <v>【89.42】</v>
      </c>
      <c r="DH6" s="22">
        <f>IF(DH7="",NA(),DH7)</f>
        <v>41.92</v>
      </c>
      <c r="DI6" s="22">
        <f t="shared" ref="DI6:DQ6" si="12">IF(DI7="",NA(),DI7)</f>
        <v>42.51</v>
      </c>
      <c r="DJ6" s="22">
        <f t="shared" si="12"/>
        <v>43.25</v>
      </c>
      <c r="DK6" s="22">
        <f t="shared" si="12"/>
        <v>43.92</v>
      </c>
      <c r="DL6" s="22">
        <f t="shared" si="12"/>
        <v>45.01</v>
      </c>
      <c r="DM6" s="22">
        <f t="shared" si="12"/>
        <v>48.55</v>
      </c>
      <c r="DN6" s="22">
        <f t="shared" si="12"/>
        <v>49.2</v>
      </c>
      <c r="DO6" s="22">
        <f t="shared" si="12"/>
        <v>50.01</v>
      </c>
      <c r="DP6" s="22">
        <f t="shared" si="12"/>
        <v>50.99</v>
      </c>
      <c r="DQ6" s="22">
        <f t="shared" si="12"/>
        <v>51.79</v>
      </c>
      <c r="DR6" s="21" t="str">
        <f>IF(DR7="","",IF(DR7="-","【-】","【"&amp;SUBSTITUTE(TEXT(DR7,"#,##0.00"),"-","△")&amp;"】"))</f>
        <v>【52.02】</v>
      </c>
      <c r="DS6" s="22">
        <f>IF(DS7="",NA(),DS7)</f>
        <v>14.58</v>
      </c>
      <c r="DT6" s="22">
        <f t="shared" ref="DT6:EB6" si="13">IF(DT7="",NA(),DT7)</f>
        <v>12.07</v>
      </c>
      <c r="DU6" s="22">
        <f t="shared" si="13"/>
        <v>12.11</v>
      </c>
      <c r="DV6" s="22">
        <f t="shared" si="13"/>
        <v>10.82</v>
      </c>
      <c r="DW6" s="22">
        <f t="shared" si="13"/>
        <v>15.61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1.23</v>
      </c>
      <c r="EE6" s="22">
        <f t="shared" ref="EE6:EM6" si="14">IF(EE7="",NA(),EE7)</f>
        <v>1.54</v>
      </c>
      <c r="EF6" s="22">
        <f t="shared" si="14"/>
        <v>1.26</v>
      </c>
      <c r="EG6" s="22">
        <f t="shared" si="14"/>
        <v>1.7</v>
      </c>
      <c r="EH6" s="22">
        <f t="shared" si="14"/>
        <v>0.77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12319</v>
      </c>
      <c r="D7" s="24">
        <v>46</v>
      </c>
      <c r="E7" s="24">
        <v>1</v>
      </c>
      <c r="F7" s="24">
        <v>0</v>
      </c>
      <c r="G7" s="24">
        <v>1</v>
      </c>
      <c r="H7" s="24" t="s">
        <v>92</v>
      </c>
      <c r="I7" s="24" t="s">
        <v>93</v>
      </c>
      <c r="J7" s="24" t="s">
        <v>94</v>
      </c>
      <c r="K7" s="24" t="s">
        <v>95</v>
      </c>
      <c r="L7" s="24" t="s">
        <v>96</v>
      </c>
      <c r="M7" s="24" t="s">
        <v>97</v>
      </c>
      <c r="N7" s="25" t="s">
        <v>98</v>
      </c>
      <c r="O7" s="25">
        <v>78</v>
      </c>
      <c r="P7" s="25">
        <v>99.28</v>
      </c>
      <c r="Q7" s="25">
        <v>4120</v>
      </c>
      <c r="R7" s="25">
        <v>70354</v>
      </c>
      <c r="S7" s="25">
        <v>294.64999999999998</v>
      </c>
      <c r="T7" s="25">
        <v>238.77</v>
      </c>
      <c r="U7" s="25">
        <v>69516</v>
      </c>
      <c r="V7" s="25">
        <v>84.05</v>
      </c>
      <c r="W7" s="25">
        <v>827.08</v>
      </c>
      <c r="X7" s="25">
        <v>109.68</v>
      </c>
      <c r="Y7" s="25">
        <v>112.11</v>
      </c>
      <c r="Z7" s="25">
        <v>108.92</v>
      </c>
      <c r="AA7" s="25">
        <v>109.73</v>
      </c>
      <c r="AB7" s="25">
        <v>109.82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259.69</v>
      </c>
      <c r="AU7" s="25">
        <v>216.46</v>
      </c>
      <c r="AV7" s="25">
        <v>210.9</v>
      </c>
      <c r="AW7" s="25">
        <v>259.58999999999997</v>
      </c>
      <c r="AX7" s="25">
        <v>325.69</v>
      </c>
      <c r="AY7" s="25">
        <v>360.86</v>
      </c>
      <c r="AZ7" s="25">
        <v>350.79</v>
      </c>
      <c r="BA7" s="25">
        <v>354.57</v>
      </c>
      <c r="BB7" s="25">
        <v>357.74</v>
      </c>
      <c r="BC7" s="25">
        <v>344.88</v>
      </c>
      <c r="BD7" s="25">
        <v>243.36</v>
      </c>
      <c r="BE7" s="25">
        <v>125.37</v>
      </c>
      <c r="BF7" s="25">
        <v>124.11</v>
      </c>
      <c r="BG7" s="25">
        <v>126.52</v>
      </c>
      <c r="BH7" s="25">
        <v>134.16999999999999</v>
      </c>
      <c r="BI7" s="25">
        <v>134.66999999999999</v>
      </c>
      <c r="BJ7" s="25">
        <v>309.27999999999997</v>
      </c>
      <c r="BK7" s="25">
        <v>322.92</v>
      </c>
      <c r="BL7" s="25">
        <v>303.45999999999998</v>
      </c>
      <c r="BM7" s="25">
        <v>307.27999999999997</v>
      </c>
      <c r="BN7" s="25">
        <v>304.02</v>
      </c>
      <c r="BO7" s="25">
        <v>265.93</v>
      </c>
      <c r="BP7" s="25">
        <v>101.68</v>
      </c>
      <c r="BQ7" s="25">
        <v>103.17</v>
      </c>
      <c r="BR7" s="25">
        <v>99.4</v>
      </c>
      <c r="BS7" s="25">
        <v>102.07</v>
      </c>
      <c r="BT7" s="25">
        <v>103.07</v>
      </c>
      <c r="BU7" s="25">
        <v>103.32</v>
      </c>
      <c r="BV7" s="25">
        <v>100.85</v>
      </c>
      <c r="BW7" s="25">
        <v>103.79</v>
      </c>
      <c r="BX7" s="25">
        <v>98.3</v>
      </c>
      <c r="BY7" s="25">
        <v>98.89</v>
      </c>
      <c r="BZ7" s="25">
        <v>97.82</v>
      </c>
      <c r="CA7" s="25">
        <v>217.26</v>
      </c>
      <c r="CB7" s="25">
        <v>211.77</v>
      </c>
      <c r="CC7" s="25">
        <v>219.48</v>
      </c>
      <c r="CD7" s="25">
        <v>215.47</v>
      </c>
      <c r="CE7" s="25">
        <v>214.54</v>
      </c>
      <c r="CF7" s="25">
        <v>168.56</v>
      </c>
      <c r="CG7" s="25">
        <v>167.1</v>
      </c>
      <c r="CH7" s="25">
        <v>167.86</v>
      </c>
      <c r="CI7" s="25">
        <v>173.68</v>
      </c>
      <c r="CJ7" s="25">
        <v>174.52</v>
      </c>
      <c r="CK7" s="25">
        <v>177.56</v>
      </c>
      <c r="CL7" s="25">
        <v>71.48</v>
      </c>
      <c r="CM7" s="25">
        <v>72.61</v>
      </c>
      <c r="CN7" s="25">
        <v>71.739999999999995</v>
      </c>
      <c r="CO7" s="25">
        <v>72.459999999999994</v>
      </c>
      <c r="CP7" s="25">
        <v>72.150000000000006</v>
      </c>
      <c r="CQ7" s="25">
        <v>59.51</v>
      </c>
      <c r="CR7" s="25">
        <v>59.91</v>
      </c>
      <c r="CS7" s="25">
        <v>59.4</v>
      </c>
      <c r="CT7" s="25">
        <v>59.24</v>
      </c>
      <c r="CU7" s="25">
        <v>58.77</v>
      </c>
      <c r="CV7" s="25">
        <v>59.81</v>
      </c>
      <c r="CW7" s="25">
        <v>91.17</v>
      </c>
      <c r="CX7" s="25">
        <v>91.36</v>
      </c>
      <c r="CY7" s="25">
        <v>91.17</v>
      </c>
      <c r="CZ7" s="25">
        <v>90.27</v>
      </c>
      <c r="DA7" s="25">
        <v>91.17</v>
      </c>
      <c r="DB7" s="25">
        <v>87.08</v>
      </c>
      <c r="DC7" s="25">
        <v>87.26</v>
      </c>
      <c r="DD7" s="25">
        <v>87.57</v>
      </c>
      <c r="DE7" s="25">
        <v>87.26</v>
      </c>
      <c r="DF7" s="25">
        <v>86.95</v>
      </c>
      <c r="DG7" s="25">
        <v>89.42</v>
      </c>
      <c r="DH7" s="25">
        <v>41.92</v>
      </c>
      <c r="DI7" s="25">
        <v>42.51</v>
      </c>
      <c r="DJ7" s="25">
        <v>43.25</v>
      </c>
      <c r="DK7" s="25">
        <v>43.92</v>
      </c>
      <c r="DL7" s="25">
        <v>45.01</v>
      </c>
      <c r="DM7" s="25">
        <v>48.55</v>
      </c>
      <c r="DN7" s="25">
        <v>49.2</v>
      </c>
      <c r="DO7" s="25">
        <v>50.01</v>
      </c>
      <c r="DP7" s="25">
        <v>50.99</v>
      </c>
      <c r="DQ7" s="25">
        <v>51.79</v>
      </c>
      <c r="DR7" s="25">
        <v>52.02</v>
      </c>
      <c r="DS7" s="25">
        <v>14.58</v>
      </c>
      <c r="DT7" s="25">
        <v>12.07</v>
      </c>
      <c r="DU7" s="25">
        <v>12.11</v>
      </c>
      <c r="DV7" s="25">
        <v>10.82</v>
      </c>
      <c r="DW7" s="25">
        <v>15.61</v>
      </c>
      <c r="DX7" s="25">
        <v>17.11</v>
      </c>
      <c r="DY7" s="25">
        <v>18.329999999999998</v>
      </c>
      <c r="DZ7" s="25">
        <v>20.27</v>
      </c>
      <c r="EA7" s="25">
        <v>21.69</v>
      </c>
      <c r="EB7" s="25">
        <v>23.19</v>
      </c>
      <c r="EC7" s="25">
        <v>25.37</v>
      </c>
      <c r="ED7" s="25">
        <v>1.23</v>
      </c>
      <c r="EE7" s="25">
        <v>1.54</v>
      </c>
      <c r="EF7" s="25">
        <v>1.26</v>
      </c>
      <c r="EG7" s="25">
        <v>1.7</v>
      </c>
      <c r="EH7" s="25">
        <v>0.77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竹田　悠人</cp:lastModifiedBy>
  <cp:lastPrinted>2025-02-03T23:51:13Z</cp:lastPrinted>
  <dcterms:created xsi:type="dcterms:W3CDTF">2025-01-24T06:42:55Z</dcterms:created>
  <dcterms:modified xsi:type="dcterms:W3CDTF">2025-02-03T23:51:15Z</dcterms:modified>
  <cp:category/>
</cp:coreProperties>
</file>