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nwdoc-sv\070 水道部\010 経営管理課\◎財務共有\02調査・回答・通知\石狩振興局\R6年度\R7.1月\経営比較分析表データ\R5経営比較分析表(完成)\"/>
    </mc:Choice>
  </mc:AlternateContent>
  <xr:revisionPtr revIDLastSave="0" documentId="13_ncr:1_{4DCB654C-1E69-4BCD-ACD7-A0CDFAFBA82F}" xr6:coauthVersionLast="47" xr6:coauthVersionMax="47" xr10:uidLastSave="{00000000-0000-0000-0000-000000000000}"/>
  <workbookProtection workbookAlgorithmName="SHA-512" workbookHashValue="dfRIfNV9Kz9GoeH09IGPD4el/BZnDF0xK+SQ1lkglOEtNQpaKhKACTuHE0Xxg97mCKhCTgHL0pQNGvFfA8swvQ==" workbookSaltValue="DRmWq+RE6ry7lmqd7Onujg=="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I10" i="4"/>
  <c r="AL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<sst xmlns="http://schemas.openxmlformats.org/spreadsheetml/2006/main" count="253" uniqueCount="116">
  <si>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</si>
  <si>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</si>
  <si>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</si>
  <si>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</si>
  <si>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</si>
  <si>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</si>
  <si>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</si>
  <si>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</si>
  <si>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</si>
  <si>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</si>
  <si>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</si>
  <si>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</si>
  <si>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</si>
  <si>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</si>
  <si>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</si>
  <si>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</si>
  <si>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</si>
  <si>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</si>
  <si>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</si>
  <si>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</si>
  <si>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</si>
  <si>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</si>
  <si>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</si>
  <si>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</si>
  <si>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</si>
  <si>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</si>
  <si>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</si>
  <si>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</si>
  <si>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</si>
  <si>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</si>
  <si>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</si>
  <si>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</si>
  <si>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</si>
  <si>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</si>
  <si>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</si>
  <si>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</si>
  <si>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</si>
  <si>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</si>
  <si>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</si>
  <si>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</si>
  <si>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</si>
  <si>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</si>
  <si>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</si>
  <si>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</si>
  <si>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</si>
  <si>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</si>
  <si>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</si>
  <si>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</si>
  <si>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</si>
  <si>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</si>
  <si>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</si>
  <si>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</si>
  <si>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</si>
  <si>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</si>
  <si>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</si>
  <si>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</si>
  <si>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</si>
  <si>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</si>
  <si>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</si>
  <si>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</si>
  <si>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</si>
  <si>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</si>
  <si>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</si>
  <si>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</si>
  <si>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</si>
  <si>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</si>
  <si>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</si>
  <si>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</si>
  <si>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</si>
  <si>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</si>
  <si>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</si>
  <si>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</si>
  <si>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</si>
  <si>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</si>
  <si>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</si>
  <si>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</si>
  <si>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</si>
  <si>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</si>
  <si>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</si>
  <si>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</si>
  <si>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</si>
  <si>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</si>
  <si>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</si>
  <si>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</si>
  <si>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</si>
  <si>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</si>
  <si>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</si>
  <si>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</si>
  <si>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</si>
  <si>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</si>
  <si>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</si>
  <si>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</si>
  <si>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</si>
  <si>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</si>
  <si>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</si>
  <si>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恵庭市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</si>
  <si>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</si>
  <si>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</si>
  <si>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</si>
  <si>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</si>
  <si>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</si>
  <si>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</si>
  <si>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</si>
  <si>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</si>
  <si>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</si>
  <si>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</si>
  <si>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</si>
  <si>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</si>
  <si>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</si>
  <si>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</si>
  <si>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</si>
  <si>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</si>
  <si>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</si>
  <si>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共下水道を補完する形で整備が進められる個別排水処理施設は、下水道事業会計全体に与える影響は小さいものの、経営の"健全性"及び"効率性"に課題を残しているため、市民が納得できるような形での維持・改善が必要と考えます。
　以上を踏まえ、引き続き、公共下水道事業と合わせて、「恵庭市下水道ビジョン・経営戦略」を踏まえた健全経営に努めて参ります。</t>
    <rPh sb="101" eb="103">
      <t>ヒツヨウ</t>
    </rPh>
    <rPh sb="104" eb="105">
      <t>カンガ</t>
    </rPh>
    <rPh sb="111" eb="113">
      <t>イジョウ</t>
    </rPh>
    <rPh sb="114" eb="115">
      <t>フ</t>
    </rPh>
    <rPh sb="118" eb="119">
      <t>ヒ</t>
    </rPh>
    <rPh sb="120" eb="121">
      <t>ツヅ</t>
    </rPh>
    <rPh sb="123" eb="125">
      <t>コウキョウ</t>
    </rPh>
    <rPh sb="125" eb="128">
      <t>ゲスイドウ</t>
    </rPh>
    <rPh sb="128" eb="130">
      <t>ジギョウ</t>
    </rPh>
    <rPh sb="131" eb="132">
      <t>ア</t>
    </rPh>
    <rPh sb="137" eb="140">
      <t>エニワシ</t>
    </rPh>
    <rPh sb="140" eb="143">
      <t>ゲスイドウ</t>
    </rPh>
    <rPh sb="148" eb="150">
      <t>ケイエイ</t>
    </rPh>
    <rPh sb="150" eb="152">
      <t>センリャク</t>
    </rPh>
    <rPh sb="160" eb="162">
      <t>ケイエイ</t>
    </rPh>
    <rPh sb="163" eb="164">
      <t>ツト</t>
    </rPh>
    <rPh sb="166" eb="167">
      <t>マイ</t>
    </rPh>
    <phoneticPr fontId="4"/>
  </si>
  <si>
    <t>(1)健全性について
　経常収支比率及び経費回収率が100％未満であり、累積欠損金も発生しているため、事業単体で見ると健全とは言えない状況が続いています。このように、個別排水処理施設整備事業は事業単体では経営の健全性が低くなっていますが、公平な市民生活を確保するために政策的な観点から料金体系を公共下水道と同じ水準にしていることなどから、公共下水道と一体的な会計区分にて経営をしているところです。
　現時点では下水道事業会計全体としては経常収支比率及び経費回収率ともに100％を超えている状況ではありますが、引き続き、事業単体での経営状況の健全性にも注視し、運営手法の在り方等を定期的に検証していく必要があるものと考えます。
(2)効率性について
　施設利用率は全国平均及び類似団体平均を下回っており、事業対象となる農村部における高齢化世帯や少人数世帯の増加、節水型設備の普及などが要因と想定されます。
　引き続き、将来を見据えた適正規模の浄化槽整備を心がける必要があるものと考えます。</t>
    <rPh sb="51" eb="53">
      <t>ジギョウ</t>
    </rPh>
    <rPh sb="89" eb="91">
      <t>シセツ</t>
    </rPh>
    <rPh sb="91" eb="93">
      <t>セイビ</t>
    </rPh>
    <rPh sb="96" eb="98">
      <t>ジギョウ</t>
    </rPh>
    <rPh sb="105" eb="108">
      <t>ケンゼンセイ</t>
    </rPh>
    <rPh sb="138" eb="140">
      <t>カンテン</t>
    </rPh>
    <rPh sb="143" eb="144">
      <t>キン</t>
    </rPh>
    <rPh sb="144" eb="146">
      <t>タイケイ</t>
    </rPh>
    <rPh sb="179" eb="181">
      <t>カイケイ</t>
    </rPh>
    <rPh sb="181" eb="183">
      <t>クブン</t>
    </rPh>
    <rPh sb="185" eb="187">
      <t>ケイエイ</t>
    </rPh>
    <rPh sb="210" eb="212">
      <t>カイケイ</t>
    </rPh>
    <rPh sb="222" eb="224">
      <t>ヒリツ</t>
    </rPh>
    <rPh sb="254" eb="255">
      <t>ヒ</t>
    </rPh>
    <rPh sb="256" eb="257">
      <t>ツヅ</t>
    </rPh>
    <rPh sb="259" eb="261">
      <t>ジギョウ</t>
    </rPh>
    <rPh sb="261" eb="263">
      <t>タンタイ</t>
    </rPh>
    <rPh sb="265" eb="267">
      <t>ケイエイ</t>
    </rPh>
    <rPh sb="267" eb="269">
      <t>ジョウキョウ</t>
    </rPh>
    <rPh sb="270" eb="273">
      <t>ケンゼンセイ</t>
    </rPh>
    <rPh sb="275" eb="277">
      <t>チュウシ</t>
    </rPh>
    <rPh sb="279" eb="281">
      <t>ウンエイ</t>
    </rPh>
    <rPh sb="281" eb="283">
      <t>シュホウ</t>
    </rPh>
    <rPh sb="284" eb="285">
      <t>ア</t>
    </rPh>
    <rPh sb="286" eb="287">
      <t>カタ</t>
    </rPh>
    <rPh sb="287" eb="288">
      <t>トウ</t>
    </rPh>
    <rPh sb="289" eb="292">
      <t>テイキテキ</t>
    </rPh>
    <rPh sb="293" eb="295">
      <t>ケンショウ</t>
    </rPh>
    <rPh sb="307" eb="308">
      <t>カンガ</t>
    </rPh>
    <rPh sb="352" eb="354">
      <t>ジギョウ</t>
    </rPh>
    <rPh sb="354" eb="356">
      <t>タイショウ</t>
    </rPh>
    <rPh sb="359" eb="362">
      <t>ノウソンブ</t>
    </rPh>
    <rPh sb="366" eb="369">
      <t>コウレイカ</t>
    </rPh>
    <rPh sb="369" eb="371">
      <t>セタイ</t>
    </rPh>
    <rPh sb="378" eb="380">
      <t>ゾウカ</t>
    </rPh>
    <rPh sb="392" eb="394">
      <t>ヨウイン</t>
    </rPh>
    <rPh sb="404" eb="405">
      <t>ヒ</t>
    </rPh>
    <rPh sb="406" eb="407">
      <t>ツヅ</t>
    </rPh>
    <rPh sb="439" eb="440">
      <t>カンガ</t>
    </rPh>
    <phoneticPr fontId="4"/>
  </si>
  <si>
    <t>　個別排水処理施設整備事業は、平成10年度から事業を開始し、現在では316基が稼働しています。
　浄化槽（機械設備）の耐用年数15年を経過した施設は163基であり、全体の約52％と年々増加しています。
　老朽化への対応としては、通年実施している保守点検の結果を踏まえ、必要に応じて修繕を実施しているところであり、古い施設については部品交換にとどまらず、陳腐化による主要機器自体の更新が必要となるケースも生じています。
　以上を踏まえ、将来的な修繕内容・規模を適切に見込み、計画的な実施に努め、公共下水道計画区域外（農村部）における生活環境及び水環境を保全して参ります。</t>
    <rPh sb="102" eb="105">
      <t>ロウキュウカ</t>
    </rPh>
    <rPh sb="107" eb="109">
      <t>タイオウ</t>
    </rPh>
    <rPh sb="114" eb="116">
      <t>ツウネン</t>
    </rPh>
    <rPh sb="116" eb="118">
      <t>ジッシ</t>
    </rPh>
    <rPh sb="122" eb="124">
      <t>ホシュ</t>
    </rPh>
    <rPh sb="124" eb="126">
      <t>テンケン</t>
    </rPh>
    <rPh sb="127" eb="129">
      <t>ケッカ</t>
    </rPh>
    <rPh sb="130" eb="131">
      <t>フ</t>
    </rPh>
    <rPh sb="134" eb="136">
      <t>ヒツヨウ</t>
    </rPh>
    <rPh sb="137" eb="138">
      <t>オウ</t>
    </rPh>
    <rPh sb="140" eb="142">
      <t>シュウゼン</t>
    </rPh>
    <rPh sb="143" eb="145">
      <t>ジッシ</t>
    </rPh>
    <rPh sb="156" eb="157">
      <t>フル</t>
    </rPh>
    <rPh sb="158" eb="160">
      <t>シセツ</t>
    </rPh>
    <rPh sb="165" eb="167">
      <t>ブヒン</t>
    </rPh>
    <rPh sb="167" eb="169">
      <t>コウカン</t>
    </rPh>
    <rPh sb="176" eb="178">
      <t>チンプ</t>
    </rPh>
    <rPh sb="178" eb="179">
      <t>カ</t>
    </rPh>
    <rPh sb="182" eb="184">
      <t>シュヨウ</t>
    </rPh>
    <rPh sb="184" eb="186">
      <t>キキ</t>
    </rPh>
    <rPh sb="186" eb="188">
      <t>ジタイ</t>
    </rPh>
    <rPh sb="189" eb="191">
      <t>コウシン</t>
    </rPh>
    <rPh sb="192" eb="194">
      <t>ヒツヨウ</t>
    </rPh>
    <rPh sb="201" eb="202">
      <t>ショウ</t>
    </rPh>
    <rPh sb="210" eb="212">
      <t>イジョウ</t>
    </rPh>
    <rPh sb="213" eb="214">
      <t>フ</t>
    </rPh>
    <rPh sb="217" eb="220">
      <t>ショウライテキ</t>
    </rPh>
    <rPh sb="221" eb="223">
      <t>シュウゼン</t>
    </rPh>
    <rPh sb="223" eb="225">
      <t>ナイヨウ</t>
    </rPh>
    <rPh sb="226" eb="228">
      <t>キボ</t>
    </rPh>
    <rPh sb="229" eb="231">
      <t>テキセツ</t>
    </rPh>
    <rPh sb="232" eb="234">
      <t>ミコ</t>
    </rPh>
    <rPh sb="236" eb="238">
      <t>ケイカク</t>
    </rPh>
    <rPh sb="238" eb="239">
      <t>テキ</t>
    </rPh>
    <rPh sb="240" eb="242">
      <t>ジッシ</t>
    </rPh>
    <rPh sb="243" eb="244">
      <t>ツト</t>
    </rPh>
    <rPh sb="246" eb="248">
      <t>コウキョウ</t>
    </rPh>
    <rPh sb="248" eb="251">
      <t>ゲスイドウ</t>
    </rPh>
    <rPh sb="251" eb="253">
      <t>ケイカク</t>
    </rPh>
    <rPh sb="253" eb="255">
      <t>クイキ</t>
    </rPh>
    <rPh sb="255" eb="256">
      <t>ガイ</t>
    </rPh>
    <rPh sb="257" eb="260">
      <t>ノウソンブ</t>
    </rPh>
    <rPh sb="265" eb="267">
      <t>セイカツ</t>
    </rPh>
    <rPh sb="267" eb="269">
      <t>カンキョウ</t>
    </rPh>
    <rPh sb="269" eb="270">
      <t>オヨ</t>
    </rPh>
    <rPh sb="271" eb="274">
      <t>ミズカンキョウ</t>
    </rPh>
    <rPh sb="275" eb="277">
      <t>ホゼン</t>
    </rPh>
    <rPh sb="279" eb="280">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</si>
</sst>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46-4C8C-8B17-1D9AE1F9B3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46-4C8C-8B17-1D9AE1F9B3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47.51</c:v>
                </c:pt>
                <c:pt idx="1">
                  <c:v>50.26</c:v>
                </c:pt>
                <c:pt idx="2">
                  <c:v>49.23</c:v>
                </c:pt>
                <c:pt idx="3">
                  <c:v>47.3</c:v>
                </c:pt>
                <c:pt idx="4">
                  <c:v>47.53</c:v>
                </c:pt>
              </c:numCache>
            </c:numRef>
          </c:val>
          <c:extLst>
            <c:ext xmlns:c16="http://schemas.microsoft.com/office/drawing/2014/chart" uri="{C3380CC4-5D6E-409C-BE32-E72D297353CC}">
              <c16:uniqueId val="{00000000-4882-475B-BE58-19FB7F03E7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4882-475B-BE58-19FB7F03E7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17-48C6-B079-476A7E1AF4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1617-48C6-B079-476A7E1AF4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94.69</c:v>
                </c:pt>
                <c:pt idx="1">
                  <c:v>92.84</c:v>
                </c:pt>
                <c:pt idx="2">
                  <c:v>95.61</c:v>
                </c:pt>
                <c:pt idx="3">
                  <c:v>90.84</c:v>
                </c:pt>
                <c:pt idx="4">
                  <c:v>89.03</c:v>
                </c:pt>
              </c:numCache>
            </c:numRef>
          </c:val>
          <c:extLst>
            <c:ext xmlns:c16="http://schemas.microsoft.com/office/drawing/2014/chart" uri="{C3380CC4-5D6E-409C-BE32-E72D297353CC}">
              <c16:uniqueId val="{00000000-D45B-459F-8FB8-1AFFC34283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D45B-459F-8FB8-1AFFC34283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23.2</c:v>
                </c:pt>
                <c:pt idx="1">
                  <c:v>26.81</c:v>
                </c:pt>
                <c:pt idx="2">
                  <c:v>29.81</c:v>
                </c:pt>
                <c:pt idx="3">
                  <c:v>33.450000000000003</c:v>
                </c:pt>
                <c:pt idx="4">
                  <c:v>37.26</c:v>
                </c:pt>
              </c:numCache>
            </c:numRef>
          </c:val>
          <c:extLst>
            <c:ext xmlns:c16="http://schemas.microsoft.com/office/drawing/2014/chart" uri="{C3380CC4-5D6E-409C-BE32-E72D297353CC}">
              <c16:uniqueId val="{00000000-E677-40F3-BFAC-874EE977FC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E677-40F3-BFAC-874EE977FC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84-4374-A261-9E00F2110D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84-4374-A261-9E00F2110D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230.77</c:v>
                </c:pt>
                <c:pt idx="1">
                  <c:v>254.76</c:v>
                </c:pt>
                <c:pt idx="2">
                  <c:v>282.66000000000003</c:v>
                </c:pt>
                <c:pt idx="3">
                  <c:v>341.97</c:v>
                </c:pt>
                <c:pt idx="4">
                  <c:v>116.76</c:v>
                </c:pt>
              </c:numCache>
            </c:numRef>
          </c:val>
          <c:extLst>
            <c:ext xmlns:c16="http://schemas.microsoft.com/office/drawing/2014/chart" uri="{C3380CC4-5D6E-409C-BE32-E72D297353CC}">
              <c16:uniqueId val="{00000000-BAE3-4167-B0D8-593D784395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BAE3-4167-B0D8-593D784395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289.02</c:v>
                </c:pt>
                <c:pt idx="1">
                  <c:v>292.45999999999998</c:v>
                </c:pt>
                <c:pt idx="2">
                  <c:v>303.95</c:v>
                </c:pt>
                <c:pt idx="3">
                  <c:v>265.75</c:v>
                </c:pt>
                <c:pt idx="4">
                  <c:v>405.41</c:v>
                </c:pt>
              </c:numCache>
            </c:numRef>
          </c:val>
          <c:extLst>
            <c:ext xmlns:c16="http://schemas.microsoft.com/office/drawing/2014/chart" uri="{C3380CC4-5D6E-409C-BE32-E72D297353CC}">
              <c16:uniqueId val="{00000000-4BC2-4E23-8C4D-F6946D34C7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4BC2-4E23-8C4D-F6946D34C7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2340.66</c:v>
                </c:pt>
                <c:pt idx="1">
                  <c:v>2145.2399999999998</c:v>
                </c:pt>
                <c:pt idx="2">
                  <c:v>2186.6999999999998</c:v>
                </c:pt>
                <c:pt idx="3">
                  <c:v>2168.66</c:v>
                </c:pt>
                <c:pt idx="4">
                  <c:v>2066.6799999999998</c:v>
                </c:pt>
              </c:numCache>
            </c:numRef>
          </c:val>
          <c:extLst>
            <c:ext xmlns:c16="http://schemas.microsoft.com/office/drawing/2014/chart" uri="{C3380CC4-5D6E-409C-BE32-E72D297353CC}">
              <c16:uniqueId val="{00000000-A768-47D5-90F4-F922992452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A768-47D5-90F4-F922992452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58.87</c:v>
                </c:pt>
                <c:pt idx="1">
                  <c:v>50.24</c:v>
                </c:pt>
                <c:pt idx="2">
                  <c:v>53.86</c:v>
                </c:pt>
                <c:pt idx="3">
                  <c:v>51.29</c:v>
                </c:pt>
                <c:pt idx="4">
                  <c:v>51.13</c:v>
                </c:pt>
              </c:numCache>
            </c:numRef>
          </c:val>
          <c:extLst>
            <c:ext xmlns:c16="http://schemas.microsoft.com/office/drawing/2014/chart" uri="{C3380CC4-5D6E-409C-BE32-E72D297353CC}">
              <c16:uniqueId val="{00000000-9C9A-4748-AC45-7C8AB3E47C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9C9A-4748-AC45-7C8AB3E47C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189.92</c:v>
                </c:pt>
                <c:pt idx="1">
                  <c:v>222.77</c:v>
                </c:pt>
                <c:pt idx="2">
                  <c:v>207.81</c:v>
                </c:pt>
                <c:pt idx="3">
                  <c:v>220.78</c:v>
                </c:pt>
                <c:pt idx="4">
                  <c:v>222.22</c:v>
                </c:pt>
              </c:numCache>
            </c:numRef>
          </c:val>
          <c:extLst>
            <c:ext xmlns:c16="http://schemas.microsoft.com/office/drawing/2014/chart" uri="{C3380CC4-5D6E-409C-BE32-E72D297353CC}">
              <c16:uniqueId val="{00000000-AAC5-469B-96DE-0A59423E1E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AAC5-469B-96DE-0A59423E1E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E13" sqref="BE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恵庭市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70354</v>
      </c>
      <c r="AM8" s="41"/>
      <c r="AN8" s="41"/>
      <c r="AO8" s="41"/>
      <c r="AP8" s="41"/>
      <c r="AQ8" s="41"/>
      <c r="AR8" s="41"/>
      <c r="AS8" s="41"/>
      <c r="AT8" s="34">
        <f>データ!T6</f>
        <v>294.64999999999998</v>
      </c>
      <c r="AU8" s="34"/>
      <c r="AV8" s="34"/>
      <c r="AW8" s="34"/>
      <c r="AX8" s="34"/>
      <c r="AY8" s="34"/>
      <c r="AZ8" s="34"/>
      <c r="BA8" s="34"/>
      <c r="BB8" s="34">
        <f>データ!U6</f>
        <v>238.77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24.17</v>
      </c>
      <c r="J10" s="34"/>
      <c r="K10" s="34"/>
      <c r="L10" s="34"/>
      <c r="M10" s="34"/>
      <c r="N10" s="34"/>
      <c r="O10" s="34"/>
      <c r="P10" s="34">
        <f>データ!P6</f>
        <v>1.44</v>
      </c>
      <c r="Q10" s="34"/>
      <c r="R10" s="34"/>
      <c r="S10" s="34"/>
      <c r="T10" s="34"/>
      <c r="U10" s="34"/>
      <c r="V10" s="34"/>
      <c r="W10" s="34">
        <f>データ!Q6</f>
        <v>100</v>
      </c>
      <c r="X10" s="34"/>
      <c r="Y10" s="34"/>
      <c r="Z10" s="34"/>
      <c r="AA10" s="34"/>
      <c r="AB10" s="34"/>
      <c r="AC10" s="34"/>
      <c r="AD10" s="41">
        <f>データ!R6</f>
        <v>2399</v>
      </c>
      <c r="AE10" s="41"/>
      <c r="AF10" s="41"/>
      <c r="AG10" s="41"/>
      <c r="AH10" s="41"/>
      <c r="AI10" s="41"/>
      <c r="AJ10" s="41"/>
      <c r="AK10" s="2"/>
      <c r="AL10" s="41">
        <f>データ!V6</f>
        <v>1006</v>
      </c>
      <c r="AM10" s="41"/>
      <c r="AN10" s="41"/>
      <c r="AO10" s="41"/>
      <c r="AP10" s="41"/>
      <c r="AQ10" s="41"/>
      <c r="AR10" s="41"/>
      <c r="AS10" s="41"/>
      <c r="AT10" s="34">
        <f>データ!W6</f>
        <v>0.1</v>
      </c>
      <c r="AU10" s="34"/>
      <c r="AV10" s="34"/>
      <c r="AW10" s="34"/>
      <c r="AX10" s="34"/>
      <c r="AY10" s="34"/>
      <c r="AZ10" s="34"/>
      <c r="BA10" s="34"/>
      <c r="BB10" s="34">
        <f>データ!X6</f>
        <v>10060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t+CsLYSZ2ZHkPjKTG0pUNHDpq/dlva5OLvBj7vHUSpkLIIp47uPCpokeyfq3x75fJn6YcJZUtLS94xPEZ9i+fg==" saltValue="I8VMA9vz1xcoz2QNCkKB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12319</v>
      </c>
      <c r="D6" s="19">
        <f t="shared" si="3"/>
        <v>46</v>
      </c>
      <c r="E6" s="19">
        <f t="shared" si="3"/>
        <v>18</v>
      </c>
      <c r="F6" s="19">
        <f t="shared" si="3"/>
        <v>1</v>
      </c>
      <c r="G6" s="19">
        <f t="shared" si="3"/>
        <v>0</v>
      </c>
      <c r="H6" s="19" t="str">
        <f t="shared" si="3"/>
        <v>北海道　恵庭市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24.17</v>
      </c>
      <c r="P6" s="20">
        <f t="shared" si="3"/>
        <v>1.44</v>
      </c>
      <c r="Q6" s="20">
        <f t="shared" si="3"/>
        <v>100</v>
      </c>
      <c r="R6" s="20">
        <f t="shared" si="3"/>
        <v>2399</v>
      </c>
      <c r="S6" s="20">
        <f t="shared" si="3"/>
        <v>70354</v>
      </c>
      <c r="T6" s="20">
        <f t="shared" si="3"/>
        <v>294.64999999999998</v>
      </c>
      <c r="U6" s="20">
        <f t="shared" si="3"/>
        <v>238.77</v>
      </c>
      <c r="V6" s="20">
        <f t="shared" si="3"/>
        <v>1006</v>
      </c>
      <c r="W6" s="20">
        <f t="shared" si="3"/>
        <v>0.1</v>
      </c>
      <c r="X6" s="20">
        <f t="shared" si="3"/>
        <v>10060</v>
      </c>
      <c r="Y6" s="21">
        <f>IF(Y7="",NA(),Y7)</f>
        <v>94.69</v>
      </c>
      <c r="Z6" s="21">
        <f t="shared" ref="Z6:AH6" si="4">IF(Z7="",NA(),Z7)</f>
        <v>92.84</v>
      </c>
      <c r="AA6" s="21">
        <f t="shared" si="4"/>
        <v>95.61</v>
      </c>
      <c r="AB6" s="21">
        <f t="shared" si="4"/>
        <v>90.84</v>
      </c>
      <c r="AC6" s="21">
        <f t="shared" si="4"/>
        <v>89.03</v>
      </c>
      <c r="AD6" s="21">
        <f t="shared" si="4"/>
        <v>89.75</v>
      </c>
      <c r="AE6" s="21">
        <f t="shared" si="4"/>
        <v>96.14</v>
      </c>
      <c r="AF6" s="21">
        <f t="shared" si="4"/>
        <v>95.6</v>
      </c>
      <c r="AG6" s="21">
        <f t="shared" si="4"/>
        <v>93.57</v>
      </c>
      <c r="AH6" s="21">
        <f t="shared" si="4"/>
        <v>96.48</v>
      </c>
      <c r="AI6" s="20" t="str">
        <f>IF(AI7="","",IF(AI7="-","【-】","【"&amp;SUBSTITUTE(TEXT(AI7,"#,##0.00"),"-","△")&amp;"】"))</f>
        <v>【96.59】</v>
      </c>
      <c r="AJ6" s="21">
        <f>IF(AJ7="",NA(),AJ7)</f>
        <v>230.77</v>
      </c>
      <c r="AK6" s="21">
        <f t="shared" ref="AK6:AS6" si="5">IF(AK7="",NA(),AK7)</f>
        <v>254.76</v>
      </c>
      <c r="AL6" s="21">
        <f t="shared" si="5"/>
        <v>282.66000000000003</v>
      </c>
      <c r="AM6" s="21">
        <f t="shared" si="5"/>
        <v>341.97</v>
      </c>
      <c r="AN6" s="21">
        <f t="shared" si="5"/>
        <v>116.76</v>
      </c>
      <c r="AO6" s="21">
        <f t="shared" si="5"/>
        <v>249.76</v>
      </c>
      <c r="AP6" s="21">
        <f t="shared" si="5"/>
        <v>237</v>
      </c>
      <c r="AQ6" s="21">
        <f t="shared" si="5"/>
        <v>257.23</v>
      </c>
      <c r="AR6" s="21">
        <f t="shared" si="5"/>
        <v>293.54000000000002</v>
      </c>
      <c r="AS6" s="21">
        <f t="shared" si="5"/>
        <v>224.6</v>
      </c>
      <c r="AT6" s="20" t="str">
        <f>IF(AT7="","",IF(AT7="-","【-】","【"&amp;SUBSTITUTE(TEXT(AT7,"#,##0.00"),"-","△")&amp;"】"))</f>
        <v>【208.93】</v>
      </c>
      <c r="AU6" s="21">
        <f>IF(AU7="",NA(),AU7)</f>
        <v>289.02</v>
      </c>
      <c r="AV6" s="21">
        <f t="shared" ref="AV6:BD6" si="6">IF(AV7="",NA(),AV7)</f>
        <v>292.45999999999998</v>
      </c>
      <c r="AW6" s="21">
        <f t="shared" si="6"/>
        <v>303.95</v>
      </c>
      <c r="AX6" s="21">
        <f t="shared" si="6"/>
        <v>265.75</v>
      </c>
      <c r="AY6" s="21">
        <f t="shared" si="6"/>
        <v>405.41</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2340.66</v>
      </c>
      <c r="BG6" s="21">
        <f t="shared" ref="BG6:BO6" si="7">IF(BG7="",NA(),BG7)</f>
        <v>2145.2399999999998</v>
      </c>
      <c r="BH6" s="21">
        <f t="shared" si="7"/>
        <v>2186.6999999999998</v>
      </c>
      <c r="BI6" s="21">
        <f t="shared" si="7"/>
        <v>2168.66</v>
      </c>
      <c r="BJ6" s="21">
        <f t="shared" si="7"/>
        <v>2066.6799999999998</v>
      </c>
      <c r="BK6" s="21">
        <f t="shared" si="7"/>
        <v>862.99</v>
      </c>
      <c r="BL6" s="21">
        <f t="shared" si="7"/>
        <v>782.91</v>
      </c>
      <c r="BM6" s="21">
        <f t="shared" si="7"/>
        <v>783.21</v>
      </c>
      <c r="BN6" s="21">
        <f t="shared" si="7"/>
        <v>902.04</v>
      </c>
      <c r="BO6" s="21">
        <f t="shared" si="7"/>
        <v>992.16</v>
      </c>
      <c r="BP6" s="20" t="str">
        <f>IF(BP7="","",IF(BP7="-","【-】","【"&amp;SUBSTITUTE(TEXT(BP7,"#,##0.00"),"-","△")&amp;"】"))</f>
        <v>【967.97】</v>
      </c>
      <c r="BQ6" s="21">
        <f>IF(BQ7="",NA(),BQ7)</f>
        <v>58.87</v>
      </c>
      <c r="BR6" s="21">
        <f t="shared" ref="BR6:BZ6" si="8">IF(BR7="",NA(),BR7)</f>
        <v>50.24</v>
      </c>
      <c r="BS6" s="21">
        <f t="shared" si="8"/>
        <v>53.86</v>
      </c>
      <c r="BT6" s="21">
        <f t="shared" si="8"/>
        <v>51.29</v>
      </c>
      <c r="BU6" s="21">
        <f t="shared" si="8"/>
        <v>51.13</v>
      </c>
      <c r="BV6" s="21">
        <f t="shared" si="8"/>
        <v>50.06</v>
      </c>
      <c r="BW6" s="21">
        <f t="shared" si="8"/>
        <v>49.38</v>
      </c>
      <c r="BX6" s="21">
        <f t="shared" si="8"/>
        <v>48.53</v>
      </c>
      <c r="BY6" s="21">
        <f t="shared" si="8"/>
        <v>46.11</v>
      </c>
      <c r="BZ6" s="21">
        <f t="shared" si="8"/>
        <v>45.55</v>
      </c>
      <c r="CA6" s="20" t="str">
        <f>IF(CA7="","",IF(CA7="-","【-】","【"&amp;SUBSTITUTE(TEXT(CA7,"#,##0.00"),"-","△")&amp;"】"))</f>
        <v>【46.20】</v>
      </c>
      <c r="CB6" s="21">
        <f>IF(CB7="",NA(),CB7)</f>
        <v>189.92</v>
      </c>
      <c r="CC6" s="21">
        <f t="shared" ref="CC6:CK6" si="9">IF(CC7="",NA(),CC7)</f>
        <v>222.77</v>
      </c>
      <c r="CD6" s="21">
        <f t="shared" si="9"/>
        <v>207.81</v>
      </c>
      <c r="CE6" s="21">
        <f t="shared" si="9"/>
        <v>220.78</v>
      </c>
      <c r="CF6" s="21">
        <f t="shared" si="9"/>
        <v>222.22</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47.51</v>
      </c>
      <c r="CN6" s="21">
        <f t="shared" ref="CN6:CV6" si="10">IF(CN7="",NA(),CN7)</f>
        <v>50.26</v>
      </c>
      <c r="CO6" s="21">
        <f t="shared" si="10"/>
        <v>49.23</v>
      </c>
      <c r="CP6" s="21">
        <f t="shared" si="10"/>
        <v>47.3</v>
      </c>
      <c r="CQ6" s="21">
        <f t="shared" si="10"/>
        <v>47.53</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23.2</v>
      </c>
      <c r="DJ6" s="21">
        <f t="shared" ref="DJ6:DR6" si="12">IF(DJ7="",NA(),DJ7)</f>
        <v>26.81</v>
      </c>
      <c r="DK6" s="21">
        <f t="shared" si="12"/>
        <v>29.81</v>
      </c>
      <c r="DL6" s="21">
        <f t="shared" si="12"/>
        <v>33.450000000000003</v>
      </c>
      <c r="DM6" s="21">
        <f t="shared" si="12"/>
        <v>37.26</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12319</v>
      </c>
      <c r="D7" s="23">
        <v>46</v>
      </c>
      <c r="E7" s="23">
        <v>18</v>
      </c>
      <c r="F7" s="23">
        <v>1</v>
      </c>
      <c r="G7" s="23">
        <v>0</v>
      </c>
      <c r="H7" s="23" t="s">
        <v>95</v>
      </c>
      <c r="I7" s="23" t="s">
        <v>96</v>
      </c>
      <c r="J7" s="23" t="s">
        <v>97</v>
      </c>
      <c r="K7" s="23" t="s">
        <v>98</v>
      </c>
      <c r="L7" s="23" t="s">
        <v>99</v>
      </c>
      <c r="M7" s="23" t="s">
        <v>100</v>
      </c>
      <c r="N7" s="24" t="s">
        <v>101</v>
      </c>
      <c r="O7" s="24">
        <v>24.17</v>
      </c>
      <c r="P7" s="24">
        <v>1.44</v>
      </c>
      <c r="Q7" s="24">
        <v>100</v>
      </c>
      <c r="R7" s="24">
        <v>2399</v>
      </c>
      <c r="S7" s="24">
        <v>70354</v>
      </c>
      <c r="T7" s="24">
        <v>294.64999999999998</v>
      </c>
      <c r="U7" s="24">
        <v>238.77</v>
      </c>
      <c r="V7" s="24">
        <v>1006</v>
      </c>
      <c r="W7" s="24">
        <v>0.1</v>
      </c>
      <c r="X7" s="24">
        <v>10060</v>
      </c>
      <c r="Y7" s="24">
        <v>94.69</v>
      </c>
      <c r="Z7" s="24">
        <v>92.84</v>
      </c>
      <c r="AA7" s="24">
        <v>95.61</v>
      </c>
      <c r="AB7" s="24">
        <v>90.84</v>
      </c>
      <c r="AC7" s="24">
        <v>89.03</v>
      </c>
      <c r="AD7" s="24">
        <v>89.75</v>
      </c>
      <c r="AE7" s="24">
        <v>96.14</v>
      </c>
      <c r="AF7" s="24">
        <v>95.6</v>
      </c>
      <c r="AG7" s="24">
        <v>93.57</v>
      </c>
      <c r="AH7" s="24">
        <v>96.48</v>
      </c>
      <c r="AI7" s="24">
        <v>96.59</v>
      </c>
      <c r="AJ7" s="24">
        <v>230.77</v>
      </c>
      <c r="AK7" s="24">
        <v>254.76</v>
      </c>
      <c r="AL7" s="24">
        <v>282.66000000000003</v>
      </c>
      <c r="AM7" s="24">
        <v>341.97</v>
      </c>
      <c r="AN7" s="24">
        <v>116.76</v>
      </c>
      <c r="AO7" s="24">
        <v>249.76</v>
      </c>
      <c r="AP7" s="24">
        <v>237</v>
      </c>
      <c r="AQ7" s="24">
        <v>257.23</v>
      </c>
      <c r="AR7" s="24">
        <v>293.54000000000002</v>
      </c>
      <c r="AS7" s="24">
        <v>224.6</v>
      </c>
      <c r="AT7" s="24">
        <v>208.93</v>
      </c>
      <c r="AU7" s="24">
        <v>289.02</v>
      </c>
      <c r="AV7" s="24">
        <v>292.45999999999998</v>
      </c>
      <c r="AW7" s="24">
        <v>303.95</v>
      </c>
      <c r="AX7" s="24">
        <v>265.75</v>
      </c>
      <c r="AY7" s="24">
        <v>405.41</v>
      </c>
      <c r="AZ7" s="24">
        <v>256.37</v>
      </c>
      <c r="BA7" s="24">
        <v>135.35</v>
      </c>
      <c r="BB7" s="24">
        <v>150.91999999999999</v>
      </c>
      <c r="BC7" s="24">
        <v>151.72</v>
      </c>
      <c r="BD7" s="24">
        <v>132.16</v>
      </c>
      <c r="BE7" s="24">
        <v>136.43</v>
      </c>
      <c r="BF7" s="24">
        <v>2340.66</v>
      </c>
      <c r="BG7" s="24">
        <v>2145.2399999999998</v>
      </c>
      <c r="BH7" s="24">
        <v>2186.6999999999998</v>
      </c>
      <c r="BI7" s="24">
        <v>2168.66</v>
      </c>
      <c r="BJ7" s="24">
        <v>2066.6799999999998</v>
      </c>
      <c r="BK7" s="24">
        <v>862.99</v>
      </c>
      <c r="BL7" s="24">
        <v>782.91</v>
      </c>
      <c r="BM7" s="24">
        <v>783.21</v>
      </c>
      <c r="BN7" s="24">
        <v>902.04</v>
      </c>
      <c r="BO7" s="24">
        <v>992.16</v>
      </c>
      <c r="BP7" s="24">
        <v>967.97</v>
      </c>
      <c r="BQ7" s="24">
        <v>58.87</v>
      </c>
      <c r="BR7" s="24">
        <v>50.24</v>
      </c>
      <c r="BS7" s="24">
        <v>53.86</v>
      </c>
      <c r="BT7" s="24">
        <v>51.29</v>
      </c>
      <c r="BU7" s="24">
        <v>51.13</v>
      </c>
      <c r="BV7" s="24">
        <v>50.06</v>
      </c>
      <c r="BW7" s="24">
        <v>49.38</v>
      </c>
      <c r="BX7" s="24">
        <v>48.53</v>
      </c>
      <c r="BY7" s="24">
        <v>46.11</v>
      </c>
      <c r="BZ7" s="24">
        <v>45.55</v>
      </c>
      <c r="CA7" s="24">
        <v>46.2</v>
      </c>
      <c r="CB7" s="24">
        <v>189.92</v>
      </c>
      <c r="CC7" s="24">
        <v>222.77</v>
      </c>
      <c r="CD7" s="24">
        <v>207.81</v>
      </c>
      <c r="CE7" s="24">
        <v>220.78</v>
      </c>
      <c r="CF7" s="24">
        <v>222.22</v>
      </c>
      <c r="CG7" s="24">
        <v>309.22000000000003</v>
      </c>
      <c r="CH7" s="24">
        <v>316.97000000000003</v>
      </c>
      <c r="CI7" s="24">
        <v>326.17</v>
      </c>
      <c r="CJ7" s="24">
        <v>336.93</v>
      </c>
      <c r="CK7" s="24">
        <v>331.17</v>
      </c>
      <c r="CL7" s="24">
        <v>332.82</v>
      </c>
      <c r="CM7" s="24">
        <v>47.51</v>
      </c>
      <c r="CN7" s="24">
        <v>50.26</v>
      </c>
      <c r="CO7" s="24">
        <v>49.23</v>
      </c>
      <c r="CP7" s="24">
        <v>47.3</v>
      </c>
      <c r="CQ7" s="24">
        <v>47.53</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23.2</v>
      </c>
      <c r="DJ7" s="24">
        <v>26.81</v>
      </c>
      <c r="DK7" s="24">
        <v>29.81</v>
      </c>
      <c r="DL7" s="24">
        <v>33.450000000000003</v>
      </c>
      <c r="DM7" s="24">
        <v>37.26</v>
      </c>
      <c r="DN7" s="24">
        <v>39.64</v>
      </c>
      <c r="DO7" s="24">
        <v>33.75</v>
      </c>
      <c r="DP7" s="24">
        <v>36.21</v>
      </c>
      <c r="DQ7" s="24">
        <v>39.69</v>
      </c>
      <c r="DR7" s="24">
        <v>39.700000000000003</v>
      </c>
      <c r="DS7" s="24">
        <v>39.619999999999997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竹田　悠人</cp:lastModifiedBy>
  <cp:lastPrinted>2025-02-04T00:01:49Z</cp:lastPrinted>
  <dcterms:created xsi:type="dcterms:W3CDTF">2025-01-24T07:25:34Z</dcterms:created>
  <dcterms:modified xsi:type="dcterms:W3CDTF">2025-02-04T02:48:37Z</dcterms:modified>
  <cp:category/>
</cp:coreProperties>
</file>