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enwdoc-sv\070 水道部\010 経営管理課\◎財務共有\02調査・回答・通知\石狩振興局\R5年度\R6.1月\060123【1＿29〆依頼】公営企業に係る経営比較分析表（令和４年度決算）の分析等について\【経営比較分析表】2022_012319_46_010\"/>
    </mc:Choice>
  </mc:AlternateContent>
  <xr:revisionPtr revIDLastSave="0" documentId="13_ncr:1_{8483CF59-3528-4A5B-9445-019A462A1732}" xr6:coauthVersionLast="36" xr6:coauthVersionMax="36" xr10:uidLastSave="{00000000-0000-0000-0000-000000000000}"/>
  <workbookProtection workbookAlgorithmName="SHA-512" workbookHashValue="MBubGWOw7m498X0GvON+LgJlQH4B2eErJQRwZTiFPx/fd26mP72K/61+GDFbLmxsodbqxEORA6yFYj6+Gh0WSw==" workbookSaltValue="cYG7F2v5G7uH0K3I91sg5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S6" i="5"/>
  <c r="AL8" i="4" s="1"/>
  <c r="R6" i="5"/>
  <c r="Q6" i="5"/>
  <c r="W10" i="4" s="1"/>
  <c r="P6" i="5"/>
  <c r="P10" i="4" s="1"/>
  <c r="O6" i="5"/>
  <c r="N6" i="5"/>
  <c r="M6" i="5"/>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F85" i="4"/>
  <c r="AT10" i="4"/>
  <c r="AL10" i="4"/>
  <c r="AD10" i="4"/>
  <c r="I10" i="4"/>
  <c r="B10" i="4"/>
  <c r="BB8" i="4"/>
  <c r="AT8" i="4"/>
  <c r="AD8" i="4"/>
  <c r="W8" i="4"/>
  <c r="P8" i="4"/>
  <c r="I8" i="4"/>
</calcChain>
</file>

<file path=xl/sharedStrings.xml><?xml version="1.0" encoding="utf-8"?>
<sst xmlns="http://schemas.openxmlformats.org/spreadsheetml/2006/main" count="253" uniqueCount="118">
  <si>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</si>
  <si>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</si>
  <si>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</si>
  <si>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</si>
  <si>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</si>
  <si>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</si>
  <si>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</si>
  <si>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</si>
  <si>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</si>
  <si>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</si>
  <si>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</si>
  <si>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</si>
  <si>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</si>
  <si>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</si>
  <si>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</si>
  <si>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</si>
  <si>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</si>
  <si>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</si>
  <si>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</si>
  <si>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</si>
  <si>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</si>
  <si>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</si>
  <si>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</si>
  <si>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</si>
  <si>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</si>
  <si>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</si>
  <si>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</si>
  <si>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</si>
  <si>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</si>
  <si>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</si>
  <si>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</si>
  <si>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</si>
  <si>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</si>
  <si>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</si>
  <si>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</si>
  <si>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</si>
  <si>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</si>
  <si>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</si>
  <si>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</si>
  <si>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</si>
  <si>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</si>
  <si>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</si>
  <si>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</si>
  <si>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</si>
  <si>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</si>
  <si>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</si>
  <si>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</si>
  <si>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</si>
  <si>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</si>
  <si>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</si>
  <si>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</si>
  <si>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</si>
  <si>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</si>
  <si>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</si>
  <si>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</si>
  <si>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</si>
  <si>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</si>
  <si>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</si>
  <si>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</si>
  <si>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</si>
  <si>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</si>
  <si>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</si>
  <si>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</si>
  <si>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</si>
  <si>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</si>
  <si>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</si>
  <si>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</si>
  <si>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</si>
  <si>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</si>
  <si>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</si>
  <si>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</si>
  <si>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</si>
  <si>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</si>
  <si>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</si>
  <si>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</si>
  <si>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</si>
  <si>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</si>
  <si>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</si>
  <si>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</si>
  <si>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</si>
  <si>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</si>
  <si>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</si>
  <si>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</si>
  <si>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</si>
  <si>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</si>
  <si>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</si>
  <si>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</si>
  <si>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</si>
  <si>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</si>
  <si>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</si>
  <si>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</si>
  <si>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</si>
  <si>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</si>
  <si>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</si>
  <si>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</si>
  <si>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</si>
  <si>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恵庭市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</si>
  <si>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</si>
  <si>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</si>
  <si>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</si>
  <si>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</si>
  <si>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</si>
  <si>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</si>
  <si>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</si>
  <si>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</si>
  <si>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</si>
  <si>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</si>
  <si>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</si>
  <si>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</si>
  <si>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</si>
  <si>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</si>
  <si>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</si>
  <si>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</si>
  <si>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</si>
  <si>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</si>
  <si>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公共下水道を補完する形で整備が進められる個別排水処理施設は、下水道事業会計全体に与える影響は小さいものの、経営の"健全性"及び"効率性"に課題を残しているため、市民が納得できるような形での維持・改善を図りたいと考えます。
　また、個別排水処理施設整備事業についても公共下水道事業と合わせて現在策定中の「恵庭市下水道ビジョン・経営戦略」の内容を踏まえ、健全な運営ができるよう努めてまいります。</t>
    <rPh sb="144" eb="146">
      <t>ゲンザイ</t>
    </rPh>
    <rPh sb="146" eb="149">
      <t>サクテイチュウ</t>
    </rPh>
    <rPh sb="151" eb="154">
      <t>エニワシ</t>
    </rPh>
    <rPh sb="154" eb="157">
      <t>ゲスイドウ</t>
    </rPh>
    <rPh sb="162" eb="164">
      <t>ケイエイ</t>
    </rPh>
    <rPh sb="164" eb="166">
      <t>センリャク</t>
    </rPh>
    <rPh sb="168" eb="170">
      <t>ナイヨウ</t>
    </rPh>
    <rPh sb="178" eb="180">
      <t>ウンエイ</t>
    </rPh>
    <rPh sb="186" eb="187">
      <t>ツト</t>
    </rPh>
    <phoneticPr fontId="4"/>
  </si>
  <si>
    <t>個別排水処理施設整備事業は、平成10年度から事業を開始し、現在では320基が稼働しています。
浄化槽（機械設備）の耐用年数15年を経過した施設は166基であり、全体の約52％と年々増加しています。
老朽化への対応としては、通年実施している保守点検の結果を踏まえ、必要に応じて修繕を実施しているところであり、古い施設については部品交換にとどまらず、陳腐化による主要機器自体の更新が必要となるケースも生じています。
以上を踏まえ、将来的な修繕内容・規模を適切に見込み、計画的な執行に努め、公共下水道計画区域外（農村部）における生活環境及び水環境を保全して参ります。</t>
    <rPh sb="99" eb="102">
      <t>ロウキュウカ</t>
    </rPh>
    <rPh sb="104" eb="106">
      <t>タイオウ</t>
    </rPh>
    <rPh sb="111" eb="113">
      <t>ツウネン</t>
    </rPh>
    <rPh sb="113" eb="115">
      <t>ジッシ</t>
    </rPh>
    <rPh sb="119" eb="121">
      <t>ホシュ</t>
    </rPh>
    <rPh sb="121" eb="123">
      <t>テンケン</t>
    </rPh>
    <rPh sb="124" eb="126">
      <t>ケッカ</t>
    </rPh>
    <rPh sb="127" eb="128">
      <t>フ</t>
    </rPh>
    <rPh sb="131" eb="133">
      <t>ヒツヨウ</t>
    </rPh>
    <rPh sb="134" eb="135">
      <t>オウ</t>
    </rPh>
    <rPh sb="137" eb="139">
      <t>シュウゼン</t>
    </rPh>
    <rPh sb="140" eb="142">
      <t>ジッシ</t>
    </rPh>
    <rPh sb="153" eb="154">
      <t>フル</t>
    </rPh>
    <rPh sb="155" eb="157">
      <t>シセツ</t>
    </rPh>
    <rPh sb="162" eb="164">
      <t>ブヒン</t>
    </rPh>
    <rPh sb="164" eb="166">
      <t>コウカン</t>
    </rPh>
    <rPh sb="173" eb="175">
      <t>チンプ</t>
    </rPh>
    <rPh sb="175" eb="176">
      <t>カ</t>
    </rPh>
    <rPh sb="179" eb="181">
      <t>シュヨウ</t>
    </rPh>
    <rPh sb="181" eb="183">
      <t>キキ</t>
    </rPh>
    <rPh sb="183" eb="185">
      <t>ジタイ</t>
    </rPh>
    <rPh sb="186" eb="188">
      <t>コウシン</t>
    </rPh>
    <rPh sb="189" eb="191">
      <t>ヒツヨウ</t>
    </rPh>
    <rPh sb="198" eb="199">
      <t>ショウ</t>
    </rPh>
    <rPh sb="206" eb="208">
      <t>イジョウ</t>
    </rPh>
    <rPh sb="209" eb="210">
      <t>フ</t>
    </rPh>
    <rPh sb="213" eb="216">
      <t>ショウライテキ</t>
    </rPh>
    <rPh sb="217" eb="219">
      <t>シュウゼン</t>
    </rPh>
    <rPh sb="219" eb="221">
      <t>ナイヨウ</t>
    </rPh>
    <rPh sb="222" eb="224">
      <t>キボ</t>
    </rPh>
    <rPh sb="225" eb="227">
      <t>テキセツ</t>
    </rPh>
    <rPh sb="228" eb="230">
      <t>ミコ</t>
    </rPh>
    <rPh sb="232" eb="234">
      <t>ケイカク</t>
    </rPh>
    <rPh sb="234" eb="235">
      <t>テキ</t>
    </rPh>
    <rPh sb="236" eb="238">
      <t>シッコウ</t>
    </rPh>
    <rPh sb="239" eb="240">
      <t>ツト</t>
    </rPh>
    <rPh sb="242" eb="244">
      <t>コウキョウ</t>
    </rPh>
    <rPh sb="244" eb="247">
      <t>ゲスイドウ</t>
    </rPh>
    <rPh sb="247" eb="249">
      <t>ケイカク</t>
    </rPh>
    <rPh sb="249" eb="251">
      <t>クイキ</t>
    </rPh>
    <rPh sb="251" eb="252">
      <t>ガイ</t>
    </rPh>
    <rPh sb="253" eb="256">
      <t>ノウソンブ</t>
    </rPh>
    <rPh sb="261" eb="263">
      <t>セイカツ</t>
    </rPh>
    <rPh sb="263" eb="265">
      <t>カンキョウ</t>
    </rPh>
    <rPh sb="265" eb="266">
      <t>オヨ</t>
    </rPh>
    <rPh sb="267" eb="270">
      <t>ミズカンキョウ</t>
    </rPh>
    <rPh sb="271" eb="273">
      <t>ホゼン</t>
    </rPh>
    <rPh sb="275" eb="276">
      <t>マイ</t>
    </rPh>
    <phoneticPr fontId="4"/>
  </si>
  <si>
    <t>(1)健全性について
　経常収支比率及び経費回収率が100％未満であり、累積欠損金も発生しているため、単体で見ると健全とは言えない状況が続いています。また、経費回収率は51.29％であるのに対し、経常収支比率が90.84％と一般会計に依存していることがわかります。一方で、流動比率は260％を超える水準であり、短期的な返済能力を有していると考えられます。このように、個別排水処理事業は単体では経営効率が低くなっていますが、公平な市民生活を確保するために政策的に個別排水の使用料を公共下水道と同じ水準にしています。そのため、公共下水道と一体的に管理し、設備維持、運営体制を定期的に検証していく必要があります。なお、下水道事業全体としては経費回収率及び経常収支ともに100％を超えています。
(2)効率性について
　統計上の浄化槽処理能力を定め、H27決算統計から算定を開始しました。施設利用率は全国平均及び類似団体平均を下回っており、さらに利用を推進したいところではありますが、少人数世帯化や節水型設備の普及などが反映されているものと想定されます。今後については、より一層、将来を見据えた適正規模の浄化槽整備に心がけ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</si>
</sst>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78-4699-9761-98A1A25D2C9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878-4699-9761-98A1A25D2C9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46.97</c:v>
                </c:pt>
                <c:pt idx="1">
                  <c:v>47.51</c:v>
                </c:pt>
                <c:pt idx="2">
                  <c:v>50.26</c:v>
                </c:pt>
                <c:pt idx="3">
                  <c:v>49.23</c:v>
                </c:pt>
                <c:pt idx="4">
                  <c:v>47.3</c:v>
                </c:pt>
              </c:numCache>
            </c:numRef>
          </c:val>
          <c:extLst>
            <c:ext xmlns:c16="http://schemas.microsoft.com/office/drawing/2014/chart" uri="{C3380CC4-5D6E-409C-BE32-E72D297353CC}">
              <c16:uniqueId val="{00000000-D750-4589-A93C-A294C7A22EA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50.56</c:v>
                </c:pt>
                <c:pt idx="1">
                  <c:v>47.35</c:v>
                </c:pt>
                <c:pt idx="2">
                  <c:v>46.36</c:v>
                </c:pt>
                <c:pt idx="3">
                  <c:v>46.45</c:v>
                </c:pt>
                <c:pt idx="4">
                  <c:v>45.36</c:v>
                </c:pt>
              </c:numCache>
            </c:numRef>
          </c:val>
          <c:smooth val="0"/>
          <c:extLst>
            <c:ext xmlns:c16="http://schemas.microsoft.com/office/drawing/2014/chart" uri="{C3380CC4-5D6E-409C-BE32-E72D297353CC}">
              <c16:uniqueId val="{00000001-D750-4589-A93C-A294C7A22EA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9BD-4C6F-89AA-5EC1CB9E771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83.85</c:v>
                </c:pt>
                <c:pt idx="1">
                  <c:v>81.209999999999994</c:v>
                </c:pt>
                <c:pt idx="2">
                  <c:v>83.08</c:v>
                </c:pt>
                <c:pt idx="3">
                  <c:v>82.61</c:v>
                </c:pt>
                <c:pt idx="4">
                  <c:v>82.21</c:v>
                </c:pt>
              </c:numCache>
            </c:numRef>
          </c:val>
          <c:smooth val="0"/>
          <c:extLst>
            <c:ext xmlns:c16="http://schemas.microsoft.com/office/drawing/2014/chart" uri="{C3380CC4-5D6E-409C-BE32-E72D297353CC}">
              <c16:uniqueId val="{00000001-59BD-4C6F-89AA-5EC1CB9E771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93.54</c:v>
                </c:pt>
                <c:pt idx="1">
                  <c:v>94.69</c:v>
                </c:pt>
                <c:pt idx="2">
                  <c:v>92.84</c:v>
                </c:pt>
                <c:pt idx="3">
                  <c:v>95.61</c:v>
                </c:pt>
                <c:pt idx="4">
                  <c:v>90.84</c:v>
                </c:pt>
              </c:numCache>
            </c:numRef>
          </c:val>
          <c:extLst>
            <c:ext xmlns:c16="http://schemas.microsoft.com/office/drawing/2014/chart" uri="{C3380CC4-5D6E-409C-BE32-E72D297353CC}">
              <c16:uniqueId val="{00000000-A441-4EC9-94FC-4229DB9689A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86.84</c:v>
                </c:pt>
                <c:pt idx="1">
                  <c:v>89.75</c:v>
                </c:pt>
                <c:pt idx="2">
                  <c:v>96.14</c:v>
                </c:pt>
                <c:pt idx="3">
                  <c:v>95.6</c:v>
                </c:pt>
                <c:pt idx="4">
                  <c:v>93.57</c:v>
                </c:pt>
              </c:numCache>
            </c:numRef>
          </c:val>
          <c:smooth val="0"/>
          <c:extLst>
            <c:ext xmlns:c16="http://schemas.microsoft.com/office/drawing/2014/chart" uri="{C3380CC4-5D6E-409C-BE32-E72D297353CC}">
              <c16:uniqueId val="{00000001-A441-4EC9-94FC-4229DB9689A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19.73</c:v>
                </c:pt>
                <c:pt idx="1">
                  <c:v>23.2</c:v>
                </c:pt>
                <c:pt idx="2">
                  <c:v>26.81</c:v>
                </c:pt>
                <c:pt idx="3">
                  <c:v>29.81</c:v>
                </c:pt>
                <c:pt idx="4">
                  <c:v>33.450000000000003</c:v>
                </c:pt>
              </c:numCache>
            </c:numRef>
          </c:val>
          <c:extLst>
            <c:ext xmlns:c16="http://schemas.microsoft.com/office/drawing/2014/chart" uri="{C3380CC4-5D6E-409C-BE32-E72D297353CC}">
              <c16:uniqueId val="{00000000-B4BC-49C9-980C-1AFE5EF0457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44.22</c:v>
                </c:pt>
                <c:pt idx="1">
                  <c:v>39.64</c:v>
                </c:pt>
                <c:pt idx="2">
                  <c:v>33.75</c:v>
                </c:pt>
                <c:pt idx="3">
                  <c:v>36.21</c:v>
                </c:pt>
                <c:pt idx="4">
                  <c:v>39.69</c:v>
                </c:pt>
              </c:numCache>
            </c:numRef>
          </c:val>
          <c:smooth val="0"/>
          <c:extLst>
            <c:ext xmlns:c16="http://schemas.microsoft.com/office/drawing/2014/chart" uri="{C3380CC4-5D6E-409C-BE32-E72D297353CC}">
              <c16:uniqueId val="{00000001-B4BC-49C9-980C-1AFE5EF0457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AC-4986-93E3-896FEE26AA8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3AC-4986-93E3-896FEE26AA8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207.08</c:v>
                </c:pt>
                <c:pt idx="1">
                  <c:v>230.77</c:v>
                </c:pt>
                <c:pt idx="2">
                  <c:v>254.76</c:v>
                </c:pt>
                <c:pt idx="3">
                  <c:v>282.66000000000003</c:v>
                </c:pt>
                <c:pt idx="4">
                  <c:v>341.97</c:v>
                </c:pt>
              </c:numCache>
            </c:numRef>
          </c:val>
          <c:extLst>
            <c:ext xmlns:c16="http://schemas.microsoft.com/office/drawing/2014/chart" uri="{C3380CC4-5D6E-409C-BE32-E72D297353CC}">
              <c16:uniqueId val="{00000000-30B4-49C1-B0A5-10E51CED336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254.32</c:v>
                </c:pt>
                <c:pt idx="1">
                  <c:v>249.76</c:v>
                </c:pt>
                <c:pt idx="2">
                  <c:v>237</c:v>
                </c:pt>
                <c:pt idx="3">
                  <c:v>257.23</c:v>
                </c:pt>
                <c:pt idx="4">
                  <c:v>293.54000000000002</c:v>
                </c:pt>
              </c:numCache>
            </c:numRef>
          </c:val>
          <c:smooth val="0"/>
          <c:extLst>
            <c:ext xmlns:c16="http://schemas.microsoft.com/office/drawing/2014/chart" uri="{C3380CC4-5D6E-409C-BE32-E72D297353CC}">
              <c16:uniqueId val="{00000001-30B4-49C1-B0A5-10E51CED336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249.97</c:v>
                </c:pt>
                <c:pt idx="1">
                  <c:v>289.02</c:v>
                </c:pt>
                <c:pt idx="2">
                  <c:v>292.45999999999998</c:v>
                </c:pt>
                <c:pt idx="3">
                  <c:v>303.95</c:v>
                </c:pt>
                <c:pt idx="4">
                  <c:v>265.75</c:v>
                </c:pt>
              </c:numCache>
            </c:numRef>
          </c:val>
          <c:extLst>
            <c:ext xmlns:c16="http://schemas.microsoft.com/office/drawing/2014/chart" uri="{C3380CC4-5D6E-409C-BE32-E72D297353CC}">
              <c16:uniqueId val="{00000000-2207-47A9-8F75-451F0F72F1C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277.89</c:v>
                </c:pt>
                <c:pt idx="1">
                  <c:v>256.37</c:v>
                </c:pt>
                <c:pt idx="2">
                  <c:v>135.35</c:v>
                </c:pt>
                <c:pt idx="3">
                  <c:v>150.91999999999999</c:v>
                </c:pt>
                <c:pt idx="4">
                  <c:v>151.72</c:v>
                </c:pt>
              </c:numCache>
            </c:numRef>
          </c:val>
          <c:smooth val="0"/>
          <c:extLst>
            <c:ext xmlns:c16="http://schemas.microsoft.com/office/drawing/2014/chart" uri="{C3380CC4-5D6E-409C-BE32-E72D297353CC}">
              <c16:uniqueId val="{00000001-2207-47A9-8F75-451F0F72F1C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2417.9499999999998</c:v>
                </c:pt>
                <c:pt idx="1">
                  <c:v>2340.66</c:v>
                </c:pt>
                <c:pt idx="2">
                  <c:v>2145.2399999999998</c:v>
                </c:pt>
                <c:pt idx="3">
                  <c:v>2186.6999999999998</c:v>
                </c:pt>
                <c:pt idx="4">
                  <c:v>2168.66</c:v>
                </c:pt>
              </c:numCache>
            </c:numRef>
          </c:val>
          <c:extLst>
            <c:ext xmlns:c16="http://schemas.microsoft.com/office/drawing/2014/chart" uri="{C3380CC4-5D6E-409C-BE32-E72D297353CC}">
              <c16:uniqueId val="{00000000-5777-4DF4-A2D8-F55AC1F8BFD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855.65</c:v>
                </c:pt>
                <c:pt idx="1">
                  <c:v>862.99</c:v>
                </c:pt>
                <c:pt idx="2">
                  <c:v>782.91</c:v>
                </c:pt>
                <c:pt idx="3">
                  <c:v>783.21</c:v>
                </c:pt>
                <c:pt idx="4">
                  <c:v>902.04</c:v>
                </c:pt>
              </c:numCache>
            </c:numRef>
          </c:val>
          <c:smooth val="0"/>
          <c:extLst>
            <c:ext xmlns:c16="http://schemas.microsoft.com/office/drawing/2014/chart" uri="{C3380CC4-5D6E-409C-BE32-E72D297353CC}">
              <c16:uniqueId val="{00000001-5777-4DF4-A2D8-F55AC1F8BFD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59.62</c:v>
                </c:pt>
                <c:pt idx="1">
                  <c:v>58.87</c:v>
                </c:pt>
                <c:pt idx="2">
                  <c:v>50.24</c:v>
                </c:pt>
                <c:pt idx="3">
                  <c:v>53.86</c:v>
                </c:pt>
                <c:pt idx="4">
                  <c:v>51.29</c:v>
                </c:pt>
              </c:numCache>
            </c:numRef>
          </c:val>
          <c:extLst>
            <c:ext xmlns:c16="http://schemas.microsoft.com/office/drawing/2014/chart" uri="{C3380CC4-5D6E-409C-BE32-E72D297353CC}">
              <c16:uniqueId val="{00000000-81F7-4FD7-B96F-C3DFF331E19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52.23</c:v>
                </c:pt>
                <c:pt idx="1">
                  <c:v>50.06</c:v>
                </c:pt>
                <c:pt idx="2">
                  <c:v>49.38</c:v>
                </c:pt>
                <c:pt idx="3">
                  <c:v>48.53</c:v>
                </c:pt>
                <c:pt idx="4">
                  <c:v>46.11</c:v>
                </c:pt>
              </c:numCache>
            </c:numRef>
          </c:val>
          <c:smooth val="0"/>
          <c:extLst>
            <c:ext xmlns:c16="http://schemas.microsoft.com/office/drawing/2014/chart" uri="{C3380CC4-5D6E-409C-BE32-E72D297353CC}">
              <c16:uniqueId val="{00000001-81F7-4FD7-B96F-C3DFF331E19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187.37</c:v>
                </c:pt>
                <c:pt idx="1">
                  <c:v>189.92</c:v>
                </c:pt>
                <c:pt idx="2">
                  <c:v>222.77</c:v>
                </c:pt>
                <c:pt idx="3">
                  <c:v>207.81</c:v>
                </c:pt>
                <c:pt idx="4">
                  <c:v>220.78</c:v>
                </c:pt>
              </c:numCache>
            </c:numRef>
          </c:val>
          <c:extLst>
            <c:ext xmlns:c16="http://schemas.microsoft.com/office/drawing/2014/chart" uri="{C3380CC4-5D6E-409C-BE32-E72D297353CC}">
              <c16:uniqueId val="{00000000-1229-4B7D-BD90-FB0F7E6512B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294.05</c:v>
                </c:pt>
                <c:pt idx="1">
                  <c:v>309.22000000000003</c:v>
                </c:pt>
                <c:pt idx="2">
                  <c:v>316.97000000000003</c:v>
                </c:pt>
                <c:pt idx="3">
                  <c:v>326.17</c:v>
                </c:pt>
                <c:pt idx="4">
                  <c:v>336.93</c:v>
                </c:pt>
              </c:numCache>
            </c:numRef>
          </c:val>
          <c:smooth val="0"/>
          <c:extLst>
            <c:ext xmlns:c16="http://schemas.microsoft.com/office/drawing/2014/chart" uri="{C3380CC4-5D6E-409C-BE32-E72D297353CC}">
              <c16:uniqueId val="{00000001-1229-4B7D-BD90-FB0F7E6512B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北海道　恵庭市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3"/>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個別排水処理</v>
      </c>
      <c r="Q8" s="66"/>
      <c r="R8" s="66"/>
      <c r="S8" s="66"/>
      <c r="T8" s="66"/>
      <c r="U8" s="66"/>
      <c r="V8" s="66"/>
      <c r="W8" s="66" t="str">
        <f>データ!L6</f>
        <v>L2</v>
      </c>
      <c r="X8" s="66"/>
      <c r="Y8" s="66"/>
      <c r="Z8" s="66"/>
      <c r="AA8" s="66"/>
      <c r="AB8" s="66"/>
      <c r="AC8" s="66"/>
      <c r="AD8" s="67" t="str">
        <f>データ!$M$6</f>
        <v>非設置</v>
      </c>
      <c r="AE8" s="67"/>
      <c r="AF8" s="67"/>
      <c r="AG8" s="67"/>
      <c r="AH8" s="67"/>
      <c r="AI8" s="67"/>
      <c r="AJ8" s="67"/>
      <c r="AK8" s="3"/>
      <c r="AL8" s="46">
        <f>データ!S6</f>
        <v>70179</v>
      </c>
      <c r="AM8" s="46"/>
      <c r="AN8" s="46"/>
      <c r="AO8" s="46"/>
      <c r="AP8" s="46"/>
      <c r="AQ8" s="46"/>
      <c r="AR8" s="46"/>
      <c r="AS8" s="46"/>
      <c r="AT8" s="47">
        <f>データ!T6</f>
        <v>294.64999999999998</v>
      </c>
      <c r="AU8" s="47"/>
      <c r="AV8" s="47"/>
      <c r="AW8" s="47"/>
      <c r="AX8" s="47"/>
      <c r="AY8" s="47"/>
      <c r="AZ8" s="47"/>
      <c r="BA8" s="47"/>
      <c r="BB8" s="47">
        <f>データ!U6</f>
        <v>238.18</v>
      </c>
      <c r="BC8" s="47"/>
      <c r="BD8" s="47"/>
      <c r="BE8" s="47"/>
      <c r="BF8" s="47"/>
      <c r="BG8" s="47"/>
      <c r="BH8" s="47"/>
      <c r="BI8" s="47"/>
      <c r="BJ8" s="3"/>
      <c r="BK8" s="3"/>
      <c r="BL8" s="62" t="s">
        <v>10</v>
      </c>
      <c r="BM8" s="63"/>
      <c r="BN8" s="64" t="s">
        <v>11</v>
      </c>
      <c r="BO8" s="64"/>
      <c r="BP8" s="64"/>
      <c r="BQ8" s="64"/>
      <c r="BR8" s="64"/>
      <c r="BS8" s="64"/>
      <c r="BT8" s="64"/>
      <c r="BU8" s="64"/>
      <c r="BV8" s="64"/>
      <c r="BW8" s="64"/>
      <c r="BX8" s="64"/>
      <c r="BY8" s="65"/>
    </row>
    <row r="9" spans="1:78" ht="18.75" customHeight="1" x14ac:dyDescent="0.15">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52" t="s">
        <v>16</v>
      </c>
      <c r="AE9" s="52"/>
      <c r="AF9" s="52"/>
      <c r="AG9" s="52"/>
      <c r="AH9" s="52"/>
      <c r="AI9" s="52"/>
      <c r="AJ9" s="52"/>
      <c r="AK9" s="3"/>
      <c r="AL9" s="52" t="s">
        <v>17</v>
      </c>
      <c r="AM9" s="52"/>
      <c r="AN9" s="52"/>
      <c r="AO9" s="52"/>
      <c r="AP9" s="52"/>
      <c r="AQ9" s="52"/>
      <c r="AR9" s="52"/>
      <c r="AS9" s="52"/>
      <c r="AT9" s="52" t="s">
        <v>18</v>
      </c>
      <c r="AU9" s="52"/>
      <c r="AV9" s="52"/>
      <c r="AW9" s="52"/>
      <c r="AX9" s="52"/>
      <c r="AY9" s="52"/>
      <c r="AZ9" s="52"/>
      <c r="BA9" s="52"/>
      <c r="BB9" s="52" t="s">
        <v>19</v>
      </c>
      <c r="BC9" s="52"/>
      <c r="BD9" s="52"/>
      <c r="BE9" s="52"/>
      <c r="BF9" s="52"/>
      <c r="BG9" s="52"/>
      <c r="BH9" s="52"/>
      <c r="BI9" s="52"/>
      <c r="BJ9" s="3"/>
      <c r="BK9" s="3"/>
      <c r="BL9" s="53" t="s">
        <v>20</v>
      </c>
      <c r="BM9" s="54"/>
      <c r="BN9" s="55" t="s">
        <v>21</v>
      </c>
      <c r="BO9" s="55"/>
      <c r="BP9" s="55"/>
      <c r="BQ9" s="55"/>
      <c r="BR9" s="55"/>
      <c r="BS9" s="55"/>
      <c r="BT9" s="55"/>
      <c r="BU9" s="55"/>
      <c r="BV9" s="55"/>
      <c r="BW9" s="55"/>
      <c r="BX9" s="55"/>
      <c r="BY9" s="56"/>
    </row>
    <row r="10" spans="1:78" ht="18.75" customHeight="1" x14ac:dyDescent="0.15">
      <c r="A10" s="2"/>
      <c r="B10" s="47" t="str">
        <f>データ!N6</f>
        <v>-</v>
      </c>
      <c r="C10" s="47"/>
      <c r="D10" s="47"/>
      <c r="E10" s="47"/>
      <c r="F10" s="47"/>
      <c r="G10" s="47"/>
      <c r="H10" s="47"/>
      <c r="I10" s="47">
        <f>データ!O6</f>
        <v>17.8</v>
      </c>
      <c r="J10" s="47"/>
      <c r="K10" s="47"/>
      <c r="L10" s="47"/>
      <c r="M10" s="47"/>
      <c r="N10" s="47"/>
      <c r="O10" s="47"/>
      <c r="P10" s="47">
        <f>データ!P6</f>
        <v>1.44</v>
      </c>
      <c r="Q10" s="47"/>
      <c r="R10" s="47"/>
      <c r="S10" s="47"/>
      <c r="T10" s="47"/>
      <c r="U10" s="47"/>
      <c r="V10" s="47"/>
      <c r="W10" s="47">
        <f>データ!Q6</f>
        <v>100</v>
      </c>
      <c r="X10" s="47"/>
      <c r="Y10" s="47"/>
      <c r="Z10" s="47"/>
      <c r="AA10" s="47"/>
      <c r="AB10" s="47"/>
      <c r="AC10" s="47"/>
      <c r="AD10" s="46">
        <f>データ!R6</f>
        <v>2399</v>
      </c>
      <c r="AE10" s="46"/>
      <c r="AF10" s="46"/>
      <c r="AG10" s="46"/>
      <c r="AH10" s="46"/>
      <c r="AI10" s="46"/>
      <c r="AJ10" s="46"/>
      <c r="AK10" s="2"/>
      <c r="AL10" s="46">
        <f>データ!V6</f>
        <v>1008</v>
      </c>
      <c r="AM10" s="46"/>
      <c r="AN10" s="46"/>
      <c r="AO10" s="46"/>
      <c r="AP10" s="46"/>
      <c r="AQ10" s="46"/>
      <c r="AR10" s="46"/>
      <c r="AS10" s="46"/>
      <c r="AT10" s="47">
        <f>データ!W6</f>
        <v>0.1</v>
      </c>
      <c r="AU10" s="47"/>
      <c r="AV10" s="47"/>
      <c r="AW10" s="47"/>
      <c r="AX10" s="47"/>
      <c r="AY10" s="47"/>
      <c r="AZ10" s="47"/>
      <c r="BA10" s="47"/>
      <c r="BB10" s="47">
        <f>データ!X6</f>
        <v>10080</v>
      </c>
      <c r="BC10" s="47"/>
      <c r="BD10" s="47"/>
      <c r="BE10" s="47"/>
      <c r="BF10" s="47"/>
      <c r="BG10" s="47"/>
      <c r="BH10" s="47"/>
      <c r="BI10" s="47"/>
      <c r="BJ10" s="2"/>
      <c r="BK10" s="2"/>
      <c r="BL10" s="48" t="s">
        <v>22</v>
      </c>
      <c r="BM10" s="49"/>
      <c r="BN10" s="50" t="s">
        <v>23</v>
      </c>
      <c r="BO10" s="50"/>
      <c r="BP10" s="50"/>
      <c r="BQ10" s="50"/>
      <c r="BR10" s="50"/>
      <c r="BS10" s="50"/>
      <c r="BT10" s="50"/>
      <c r="BU10" s="50"/>
      <c r="BV10" s="50"/>
      <c r="BW10" s="50"/>
      <c r="BX10" s="50"/>
      <c r="BY10" s="5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44"/>
      <c r="BN16" s="44"/>
      <c r="BO16" s="44"/>
      <c r="BP16" s="44"/>
      <c r="BQ16" s="44"/>
      <c r="BR16" s="44"/>
      <c r="BS16" s="44"/>
      <c r="BT16" s="44"/>
      <c r="BU16" s="44"/>
      <c r="BV16" s="44"/>
      <c r="BW16" s="44"/>
      <c r="BX16" s="44"/>
      <c r="BY16" s="44"/>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44"/>
      <c r="BN17" s="44"/>
      <c r="BO17" s="44"/>
      <c r="BP17" s="44"/>
      <c r="BQ17" s="44"/>
      <c r="BR17" s="44"/>
      <c r="BS17" s="44"/>
      <c r="BT17" s="44"/>
      <c r="BU17" s="44"/>
      <c r="BV17" s="44"/>
      <c r="BW17" s="44"/>
      <c r="BX17" s="44"/>
      <c r="BY17" s="44"/>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44"/>
      <c r="BN18" s="44"/>
      <c r="BO18" s="44"/>
      <c r="BP18" s="44"/>
      <c r="BQ18" s="44"/>
      <c r="BR18" s="44"/>
      <c r="BS18" s="44"/>
      <c r="BT18" s="44"/>
      <c r="BU18" s="44"/>
      <c r="BV18" s="44"/>
      <c r="BW18" s="44"/>
      <c r="BX18" s="44"/>
      <c r="BY18" s="44"/>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44"/>
      <c r="BN19" s="44"/>
      <c r="BO19" s="44"/>
      <c r="BP19" s="44"/>
      <c r="BQ19" s="44"/>
      <c r="BR19" s="44"/>
      <c r="BS19" s="44"/>
      <c r="BT19" s="44"/>
      <c r="BU19" s="44"/>
      <c r="BV19" s="44"/>
      <c r="BW19" s="44"/>
      <c r="BX19" s="44"/>
      <c r="BY19" s="44"/>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44"/>
      <c r="BN20" s="44"/>
      <c r="BO20" s="44"/>
      <c r="BP20" s="44"/>
      <c r="BQ20" s="44"/>
      <c r="BR20" s="44"/>
      <c r="BS20" s="44"/>
      <c r="BT20" s="44"/>
      <c r="BU20" s="44"/>
      <c r="BV20" s="44"/>
      <c r="BW20" s="44"/>
      <c r="BX20" s="44"/>
      <c r="BY20" s="44"/>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44"/>
      <c r="BN21" s="44"/>
      <c r="BO21" s="44"/>
      <c r="BP21" s="44"/>
      <c r="BQ21" s="44"/>
      <c r="BR21" s="44"/>
      <c r="BS21" s="44"/>
      <c r="BT21" s="44"/>
      <c r="BU21" s="44"/>
      <c r="BV21" s="44"/>
      <c r="BW21" s="44"/>
      <c r="BX21" s="44"/>
      <c r="BY21" s="44"/>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44"/>
      <c r="BN22" s="44"/>
      <c r="BO22" s="44"/>
      <c r="BP22" s="44"/>
      <c r="BQ22" s="44"/>
      <c r="BR22" s="44"/>
      <c r="BS22" s="44"/>
      <c r="BT22" s="44"/>
      <c r="BU22" s="44"/>
      <c r="BV22" s="44"/>
      <c r="BW22" s="44"/>
      <c r="BX22" s="44"/>
      <c r="BY22" s="44"/>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44"/>
      <c r="BN23" s="44"/>
      <c r="BO23" s="44"/>
      <c r="BP23" s="44"/>
      <c r="BQ23" s="44"/>
      <c r="BR23" s="44"/>
      <c r="BS23" s="44"/>
      <c r="BT23" s="44"/>
      <c r="BU23" s="44"/>
      <c r="BV23" s="44"/>
      <c r="BW23" s="44"/>
      <c r="BX23" s="44"/>
      <c r="BY23" s="44"/>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44"/>
      <c r="BN24" s="44"/>
      <c r="BO24" s="44"/>
      <c r="BP24" s="44"/>
      <c r="BQ24" s="44"/>
      <c r="BR24" s="44"/>
      <c r="BS24" s="44"/>
      <c r="BT24" s="44"/>
      <c r="BU24" s="44"/>
      <c r="BV24" s="44"/>
      <c r="BW24" s="44"/>
      <c r="BX24" s="44"/>
      <c r="BY24" s="44"/>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44"/>
      <c r="BN25" s="44"/>
      <c r="BO25" s="44"/>
      <c r="BP25" s="44"/>
      <c r="BQ25" s="44"/>
      <c r="BR25" s="44"/>
      <c r="BS25" s="44"/>
      <c r="BT25" s="44"/>
      <c r="BU25" s="44"/>
      <c r="BV25" s="44"/>
      <c r="BW25" s="44"/>
      <c r="BX25" s="44"/>
      <c r="BY25" s="44"/>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44"/>
      <c r="BN26" s="44"/>
      <c r="BO26" s="44"/>
      <c r="BP26" s="44"/>
      <c r="BQ26" s="44"/>
      <c r="BR26" s="44"/>
      <c r="BS26" s="44"/>
      <c r="BT26" s="44"/>
      <c r="BU26" s="44"/>
      <c r="BV26" s="44"/>
      <c r="BW26" s="44"/>
      <c r="BX26" s="44"/>
      <c r="BY26" s="44"/>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44"/>
      <c r="BN27" s="44"/>
      <c r="BO27" s="44"/>
      <c r="BP27" s="44"/>
      <c r="BQ27" s="44"/>
      <c r="BR27" s="44"/>
      <c r="BS27" s="44"/>
      <c r="BT27" s="44"/>
      <c r="BU27" s="44"/>
      <c r="BV27" s="44"/>
      <c r="BW27" s="44"/>
      <c r="BX27" s="44"/>
      <c r="BY27" s="44"/>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44"/>
      <c r="BN28" s="44"/>
      <c r="BO28" s="44"/>
      <c r="BP28" s="44"/>
      <c r="BQ28" s="44"/>
      <c r="BR28" s="44"/>
      <c r="BS28" s="44"/>
      <c r="BT28" s="44"/>
      <c r="BU28" s="44"/>
      <c r="BV28" s="44"/>
      <c r="BW28" s="44"/>
      <c r="BX28" s="44"/>
      <c r="BY28" s="44"/>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44"/>
      <c r="BN29" s="44"/>
      <c r="BO29" s="44"/>
      <c r="BP29" s="44"/>
      <c r="BQ29" s="44"/>
      <c r="BR29" s="44"/>
      <c r="BS29" s="44"/>
      <c r="BT29" s="44"/>
      <c r="BU29" s="44"/>
      <c r="BV29" s="44"/>
      <c r="BW29" s="44"/>
      <c r="BX29" s="44"/>
      <c r="BY29" s="44"/>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44"/>
      <c r="BN30" s="44"/>
      <c r="BO30" s="44"/>
      <c r="BP30" s="44"/>
      <c r="BQ30" s="44"/>
      <c r="BR30" s="44"/>
      <c r="BS30" s="44"/>
      <c r="BT30" s="44"/>
      <c r="BU30" s="44"/>
      <c r="BV30" s="44"/>
      <c r="BW30" s="44"/>
      <c r="BX30" s="44"/>
      <c r="BY30" s="44"/>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44"/>
      <c r="BN31" s="44"/>
      <c r="BO31" s="44"/>
      <c r="BP31" s="44"/>
      <c r="BQ31" s="44"/>
      <c r="BR31" s="44"/>
      <c r="BS31" s="44"/>
      <c r="BT31" s="44"/>
      <c r="BU31" s="44"/>
      <c r="BV31" s="44"/>
      <c r="BW31" s="44"/>
      <c r="BX31" s="44"/>
      <c r="BY31" s="44"/>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44"/>
      <c r="BN32" s="44"/>
      <c r="BO32" s="44"/>
      <c r="BP32" s="44"/>
      <c r="BQ32" s="44"/>
      <c r="BR32" s="44"/>
      <c r="BS32" s="44"/>
      <c r="BT32" s="44"/>
      <c r="BU32" s="44"/>
      <c r="BV32" s="44"/>
      <c r="BW32" s="44"/>
      <c r="BX32" s="44"/>
      <c r="BY32" s="44"/>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44"/>
      <c r="BN33" s="44"/>
      <c r="BO33" s="44"/>
      <c r="BP33" s="44"/>
      <c r="BQ33" s="44"/>
      <c r="BR33" s="44"/>
      <c r="BS33" s="44"/>
      <c r="BT33" s="44"/>
      <c r="BU33" s="44"/>
      <c r="BV33" s="44"/>
      <c r="BW33" s="44"/>
      <c r="BX33" s="44"/>
      <c r="BY33" s="44"/>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44"/>
      <c r="BN34" s="44"/>
      <c r="BO34" s="44"/>
      <c r="BP34" s="44"/>
      <c r="BQ34" s="44"/>
      <c r="BR34" s="44"/>
      <c r="BS34" s="44"/>
      <c r="BT34" s="44"/>
      <c r="BU34" s="44"/>
      <c r="BV34" s="44"/>
      <c r="BW34" s="44"/>
      <c r="BX34" s="44"/>
      <c r="BY34" s="44"/>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44"/>
      <c r="BN35" s="44"/>
      <c r="BO35" s="44"/>
      <c r="BP35" s="44"/>
      <c r="BQ35" s="44"/>
      <c r="BR35" s="44"/>
      <c r="BS35" s="44"/>
      <c r="BT35" s="44"/>
      <c r="BU35" s="44"/>
      <c r="BV35" s="44"/>
      <c r="BW35" s="44"/>
      <c r="BX35" s="44"/>
      <c r="BY35" s="44"/>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44"/>
      <c r="BN36" s="44"/>
      <c r="BO36" s="44"/>
      <c r="BP36" s="44"/>
      <c r="BQ36" s="44"/>
      <c r="BR36" s="44"/>
      <c r="BS36" s="44"/>
      <c r="BT36" s="44"/>
      <c r="BU36" s="44"/>
      <c r="BV36" s="44"/>
      <c r="BW36" s="44"/>
      <c r="BX36" s="44"/>
      <c r="BY36" s="44"/>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44"/>
      <c r="BN37" s="44"/>
      <c r="BO37" s="44"/>
      <c r="BP37" s="44"/>
      <c r="BQ37" s="44"/>
      <c r="BR37" s="44"/>
      <c r="BS37" s="44"/>
      <c r="BT37" s="44"/>
      <c r="BU37" s="44"/>
      <c r="BV37" s="44"/>
      <c r="BW37" s="44"/>
      <c r="BX37" s="44"/>
      <c r="BY37" s="44"/>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44"/>
      <c r="BN38" s="44"/>
      <c r="BO38" s="44"/>
      <c r="BP38" s="44"/>
      <c r="BQ38" s="44"/>
      <c r="BR38" s="44"/>
      <c r="BS38" s="44"/>
      <c r="BT38" s="44"/>
      <c r="BU38" s="44"/>
      <c r="BV38" s="44"/>
      <c r="BW38" s="44"/>
      <c r="BX38" s="44"/>
      <c r="BY38" s="44"/>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44"/>
      <c r="BN39" s="44"/>
      <c r="BO39" s="44"/>
      <c r="BP39" s="44"/>
      <c r="BQ39" s="44"/>
      <c r="BR39" s="44"/>
      <c r="BS39" s="44"/>
      <c r="BT39" s="44"/>
      <c r="BU39" s="44"/>
      <c r="BV39" s="44"/>
      <c r="BW39" s="44"/>
      <c r="BX39" s="44"/>
      <c r="BY39" s="44"/>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44"/>
      <c r="BN40" s="44"/>
      <c r="BO40" s="44"/>
      <c r="BP40" s="44"/>
      <c r="BQ40" s="44"/>
      <c r="BR40" s="44"/>
      <c r="BS40" s="44"/>
      <c r="BT40" s="44"/>
      <c r="BU40" s="44"/>
      <c r="BV40" s="44"/>
      <c r="BW40" s="44"/>
      <c r="BX40" s="44"/>
      <c r="BY40" s="44"/>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44"/>
      <c r="BN41" s="44"/>
      <c r="BO41" s="44"/>
      <c r="BP41" s="44"/>
      <c r="BQ41" s="44"/>
      <c r="BR41" s="44"/>
      <c r="BS41" s="44"/>
      <c r="BT41" s="44"/>
      <c r="BU41" s="44"/>
      <c r="BV41" s="44"/>
      <c r="BW41" s="44"/>
      <c r="BX41" s="44"/>
      <c r="BY41" s="44"/>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44"/>
      <c r="BN42" s="44"/>
      <c r="BO42" s="44"/>
      <c r="BP42" s="44"/>
      <c r="BQ42" s="44"/>
      <c r="BR42" s="44"/>
      <c r="BS42" s="44"/>
      <c r="BT42" s="44"/>
      <c r="BU42" s="44"/>
      <c r="BV42" s="44"/>
      <c r="BW42" s="44"/>
      <c r="BX42" s="44"/>
      <c r="BY42" s="44"/>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44"/>
      <c r="BN43" s="44"/>
      <c r="BO43" s="44"/>
      <c r="BP43" s="44"/>
      <c r="BQ43" s="44"/>
      <c r="BR43" s="44"/>
      <c r="BS43" s="44"/>
      <c r="BT43" s="44"/>
      <c r="BU43" s="44"/>
      <c r="BV43" s="44"/>
      <c r="BW43" s="44"/>
      <c r="BX43" s="44"/>
      <c r="BY43" s="44"/>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44"/>
      <c r="BN66" s="44"/>
      <c r="BO66" s="44"/>
      <c r="BP66" s="44"/>
      <c r="BQ66" s="44"/>
      <c r="BR66" s="44"/>
      <c r="BS66" s="44"/>
      <c r="BT66" s="44"/>
      <c r="BU66" s="44"/>
      <c r="BV66" s="44"/>
      <c r="BW66" s="44"/>
      <c r="BX66" s="44"/>
      <c r="BY66" s="44"/>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44"/>
      <c r="BN67" s="44"/>
      <c r="BO67" s="44"/>
      <c r="BP67" s="44"/>
      <c r="BQ67" s="44"/>
      <c r="BR67" s="44"/>
      <c r="BS67" s="44"/>
      <c r="BT67" s="44"/>
      <c r="BU67" s="44"/>
      <c r="BV67" s="44"/>
      <c r="BW67" s="44"/>
      <c r="BX67" s="44"/>
      <c r="BY67" s="44"/>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44"/>
      <c r="BN68" s="44"/>
      <c r="BO68" s="44"/>
      <c r="BP68" s="44"/>
      <c r="BQ68" s="44"/>
      <c r="BR68" s="44"/>
      <c r="BS68" s="44"/>
      <c r="BT68" s="44"/>
      <c r="BU68" s="44"/>
      <c r="BV68" s="44"/>
      <c r="BW68" s="44"/>
      <c r="BX68" s="44"/>
      <c r="BY68" s="44"/>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44"/>
      <c r="BN69" s="44"/>
      <c r="BO69" s="44"/>
      <c r="BP69" s="44"/>
      <c r="BQ69" s="44"/>
      <c r="BR69" s="44"/>
      <c r="BS69" s="44"/>
      <c r="BT69" s="44"/>
      <c r="BU69" s="44"/>
      <c r="BV69" s="44"/>
      <c r="BW69" s="44"/>
      <c r="BX69" s="44"/>
      <c r="BY69" s="44"/>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44"/>
      <c r="BN70" s="44"/>
      <c r="BO70" s="44"/>
      <c r="BP70" s="44"/>
      <c r="BQ70" s="44"/>
      <c r="BR70" s="44"/>
      <c r="BS70" s="44"/>
      <c r="BT70" s="44"/>
      <c r="BU70" s="44"/>
      <c r="BV70" s="44"/>
      <c r="BW70" s="44"/>
      <c r="BX70" s="44"/>
      <c r="BY70" s="44"/>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44"/>
      <c r="BN71" s="44"/>
      <c r="BO71" s="44"/>
      <c r="BP71" s="44"/>
      <c r="BQ71" s="44"/>
      <c r="BR71" s="44"/>
      <c r="BS71" s="44"/>
      <c r="BT71" s="44"/>
      <c r="BU71" s="44"/>
      <c r="BV71" s="44"/>
      <c r="BW71" s="44"/>
      <c r="BX71" s="44"/>
      <c r="BY71" s="44"/>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44"/>
      <c r="BN72" s="44"/>
      <c r="BO72" s="44"/>
      <c r="BP72" s="44"/>
      <c r="BQ72" s="44"/>
      <c r="BR72" s="44"/>
      <c r="BS72" s="44"/>
      <c r="BT72" s="44"/>
      <c r="BU72" s="44"/>
      <c r="BV72" s="44"/>
      <c r="BW72" s="44"/>
      <c r="BX72" s="44"/>
      <c r="BY72" s="44"/>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44"/>
      <c r="BN73" s="44"/>
      <c r="BO73" s="44"/>
      <c r="BP73" s="44"/>
      <c r="BQ73" s="44"/>
      <c r="BR73" s="44"/>
      <c r="BS73" s="44"/>
      <c r="BT73" s="44"/>
      <c r="BU73" s="44"/>
      <c r="BV73" s="44"/>
      <c r="BW73" s="44"/>
      <c r="BX73" s="44"/>
      <c r="BY73" s="44"/>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44"/>
      <c r="BN74" s="44"/>
      <c r="BO74" s="44"/>
      <c r="BP74" s="44"/>
      <c r="BQ74" s="44"/>
      <c r="BR74" s="44"/>
      <c r="BS74" s="44"/>
      <c r="BT74" s="44"/>
      <c r="BU74" s="44"/>
      <c r="BV74" s="44"/>
      <c r="BW74" s="44"/>
      <c r="BX74" s="44"/>
      <c r="BY74" s="44"/>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44"/>
      <c r="BN75" s="44"/>
      <c r="BO75" s="44"/>
      <c r="BP75" s="44"/>
      <c r="BQ75" s="44"/>
      <c r="BR75" s="44"/>
      <c r="BS75" s="44"/>
      <c r="BT75" s="44"/>
      <c r="BU75" s="44"/>
      <c r="BV75" s="44"/>
      <c r="BW75" s="44"/>
      <c r="BX75" s="44"/>
      <c r="BY75" s="44"/>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44"/>
      <c r="BN76" s="44"/>
      <c r="BO76" s="44"/>
      <c r="BP76" s="44"/>
      <c r="BQ76" s="44"/>
      <c r="BR76" s="44"/>
      <c r="BS76" s="44"/>
      <c r="BT76" s="44"/>
      <c r="BU76" s="44"/>
      <c r="BV76" s="44"/>
      <c r="BW76" s="44"/>
      <c r="BX76" s="44"/>
      <c r="BY76" s="44"/>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44"/>
      <c r="BN77" s="44"/>
      <c r="BO77" s="44"/>
      <c r="BP77" s="44"/>
      <c r="BQ77" s="44"/>
      <c r="BR77" s="44"/>
      <c r="BS77" s="44"/>
      <c r="BT77" s="44"/>
      <c r="BU77" s="44"/>
      <c r="BV77" s="44"/>
      <c r="BW77" s="44"/>
      <c r="BX77" s="44"/>
      <c r="BY77" s="44"/>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44"/>
      <c r="BN78" s="44"/>
      <c r="BO78" s="44"/>
      <c r="BP78" s="44"/>
      <c r="BQ78" s="44"/>
      <c r="BR78" s="44"/>
      <c r="BS78" s="44"/>
      <c r="BT78" s="44"/>
      <c r="BU78" s="44"/>
      <c r="BV78" s="44"/>
      <c r="BW78" s="44"/>
      <c r="BX78" s="44"/>
      <c r="BY78" s="44"/>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44"/>
      <c r="BN79" s="44"/>
      <c r="BO79" s="44"/>
      <c r="BP79" s="44"/>
      <c r="BQ79" s="44"/>
      <c r="BR79" s="44"/>
      <c r="BS79" s="44"/>
      <c r="BT79" s="44"/>
      <c r="BU79" s="44"/>
      <c r="BV79" s="44"/>
      <c r="BW79" s="44"/>
      <c r="BX79" s="44"/>
      <c r="BY79" s="44"/>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44"/>
      <c r="BN80" s="44"/>
      <c r="BO80" s="44"/>
      <c r="BP80" s="44"/>
      <c r="BQ80" s="44"/>
      <c r="BR80" s="44"/>
      <c r="BS80" s="44"/>
      <c r="BT80" s="44"/>
      <c r="BU80" s="44"/>
      <c r="BV80" s="44"/>
      <c r="BW80" s="44"/>
      <c r="BX80" s="44"/>
      <c r="BY80" s="44"/>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44"/>
      <c r="BN81" s="44"/>
      <c r="BO81" s="44"/>
      <c r="BP81" s="44"/>
      <c r="BQ81" s="44"/>
      <c r="BR81" s="44"/>
      <c r="BS81" s="44"/>
      <c r="BT81" s="44"/>
      <c r="BU81" s="44"/>
      <c r="BV81" s="44"/>
      <c r="BW81" s="44"/>
      <c r="BX81" s="44"/>
      <c r="BY81" s="44"/>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5" t="s">
        <v>30</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【93.47】</v>
      </c>
      <c r="F85" s="12" t="str">
        <f>データ!AT6</f>
        <v>【264.35】</v>
      </c>
      <c r="G85" s="12" t="str">
        <f>データ!BE6</f>
        <v>【155.91】</v>
      </c>
      <c r="H85" s="12" t="str">
        <f>データ!BP6</f>
        <v>【881.57】</v>
      </c>
      <c r="I85" s="12" t="str">
        <f>データ!CA6</f>
        <v>【46.46】</v>
      </c>
      <c r="J85" s="12" t="str">
        <f>データ!CL6</f>
        <v>【339.86】</v>
      </c>
      <c r="K85" s="12" t="str">
        <f>データ!CW6</f>
        <v>【45.78】</v>
      </c>
      <c r="L85" s="12" t="str">
        <f>データ!DH6</f>
        <v>【81.82】</v>
      </c>
      <c r="M85" s="12" t="str">
        <f>データ!DS6</f>
        <v>【39.37】</v>
      </c>
      <c r="N85" s="12" t="str">
        <f>データ!ED6</f>
        <v>【-】</v>
      </c>
      <c r="O85" s="12" t="str">
        <f>データ!EO6</f>
        <v>【-】</v>
      </c>
    </row>
  </sheetData>
  <sheetProtection algorithmName="SHA-512" hashValue="aQSJdCE4gxy6UQonW9zLgpIYH3NfxImUsJM7Dh4qUlPdU3p+gC3YD2SLDtfQaMMC8lHjQU2s6bHflW/c8op9ZA==" saltValue="sUyMjyLol1egFo4wI8T6F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topLeftCell="CH1" workbookViewId="0">
      <selection activeCell="CU9" sqref="CU9"/>
    </sheetView>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12319</v>
      </c>
      <c r="D6" s="19">
        <f t="shared" si="3"/>
        <v>46</v>
      </c>
      <c r="E6" s="19">
        <f t="shared" si="3"/>
        <v>18</v>
      </c>
      <c r="F6" s="19">
        <f t="shared" si="3"/>
        <v>1</v>
      </c>
      <c r="G6" s="19">
        <f t="shared" si="3"/>
        <v>0</v>
      </c>
      <c r="H6" s="19" t="str">
        <f t="shared" si="3"/>
        <v>北海道　恵庭市</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17.8</v>
      </c>
      <c r="P6" s="20">
        <f t="shared" si="3"/>
        <v>1.44</v>
      </c>
      <c r="Q6" s="20">
        <f t="shared" si="3"/>
        <v>100</v>
      </c>
      <c r="R6" s="20">
        <f t="shared" si="3"/>
        <v>2399</v>
      </c>
      <c r="S6" s="20">
        <f t="shared" si="3"/>
        <v>70179</v>
      </c>
      <c r="T6" s="20">
        <f t="shared" si="3"/>
        <v>294.64999999999998</v>
      </c>
      <c r="U6" s="20">
        <f t="shared" si="3"/>
        <v>238.18</v>
      </c>
      <c r="V6" s="20">
        <f t="shared" si="3"/>
        <v>1008</v>
      </c>
      <c r="W6" s="20">
        <f t="shared" si="3"/>
        <v>0.1</v>
      </c>
      <c r="X6" s="20">
        <f t="shared" si="3"/>
        <v>10080</v>
      </c>
      <c r="Y6" s="21">
        <f>IF(Y7="",NA(),Y7)</f>
        <v>93.54</v>
      </c>
      <c r="Z6" s="21">
        <f t="shared" ref="Z6:AH6" si="4">IF(Z7="",NA(),Z7)</f>
        <v>94.69</v>
      </c>
      <c r="AA6" s="21">
        <f t="shared" si="4"/>
        <v>92.84</v>
      </c>
      <c r="AB6" s="21">
        <f t="shared" si="4"/>
        <v>95.61</v>
      </c>
      <c r="AC6" s="21">
        <f t="shared" si="4"/>
        <v>90.84</v>
      </c>
      <c r="AD6" s="21">
        <f t="shared" si="4"/>
        <v>86.84</v>
      </c>
      <c r="AE6" s="21">
        <f t="shared" si="4"/>
        <v>89.75</v>
      </c>
      <c r="AF6" s="21">
        <f t="shared" si="4"/>
        <v>96.14</v>
      </c>
      <c r="AG6" s="21">
        <f t="shared" si="4"/>
        <v>95.6</v>
      </c>
      <c r="AH6" s="21">
        <f t="shared" si="4"/>
        <v>93.57</v>
      </c>
      <c r="AI6" s="20" t="str">
        <f>IF(AI7="","",IF(AI7="-","【-】","【"&amp;SUBSTITUTE(TEXT(AI7,"#,##0.00"),"-","△")&amp;"】"))</f>
        <v>【93.47】</v>
      </c>
      <c r="AJ6" s="21">
        <f>IF(AJ7="",NA(),AJ7)</f>
        <v>207.08</v>
      </c>
      <c r="AK6" s="21">
        <f t="shared" ref="AK6:AS6" si="5">IF(AK7="",NA(),AK7)</f>
        <v>230.77</v>
      </c>
      <c r="AL6" s="21">
        <f t="shared" si="5"/>
        <v>254.76</v>
      </c>
      <c r="AM6" s="21">
        <f t="shared" si="5"/>
        <v>282.66000000000003</v>
      </c>
      <c r="AN6" s="21">
        <f t="shared" si="5"/>
        <v>341.97</v>
      </c>
      <c r="AO6" s="21">
        <f t="shared" si="5"/>
        <v>254.32</v>
      </c>
      <c r="AP6" s="21">
        <f t="shared" si="5"/>
        <v>249.76</v>
      </c>
      <c r="AQ6" s="21">
        <f t="shared" si="5"/>
        <v>237</v>
      </c>
      <c r="AR6" s="21">
        <f t="shared" si="5"/>
        <v>257.23</v>
      </c>
      <c r="AS6" s="21">
        <f t="shared" si="5"/>
        <v>293.54000000000002</v>
      </c>
      <c r="AT6" s="20" t="str">
        <f>IF(AT7="","",IF(AT7="-","【-】","【"&amp;SUBSTITUTE(TEXT(AT7,"#,##0.00"),"-","△")&amp;"】"))</f>
        <v>【264.35】</v>
      </c>
      <c r="AU6" s="21">
        <f>IF(AU7="",NA(),AU7)</f>
        <v>249.97</v>
      </c>
      <c r="AV6" s="21">
        <f t="shared" ref="AV6:BD6" si="6">IF(AV7="",NA(),AV7)</f>
        <v>289.02</v>
      </c>
      <c r="AW6" s="21">
        <f t="shared" si="6"/>
        <v>292.45999999999998</v>
      </c>
      <c r="AX6" s="21">
        <f t="shared" si="6"/>
        <v>303.95</v>
      </c>
      <c r="AY6" s="21">
        <f t="shared" si="6"/>
        <v>265.75</v>
      </c>
      <c r="AZ6" s="21">
        <f t="shared" si="6"/>
        <v>277.89</v>
      </c>
      <c r="BA6" s="21">
        <f t="shared" si="6"/>
        <v>256.37</v>
      </c>
      <c r="BB6" s="21">
        <f t="shared" si="6"/>
        <v>135.35</v>
      </c>
      <c r="BC6" s="21">
        <f t="shared" si="6"/>
        <v>150.91999999999999</v>
      </c>
      <c r="BD6" s="21">
        <f t="shared" si="6"/>
        <v>151.72</v>
      </c>
      <c r="BE6" s="20" t="str">
        <f>IF(BE7="","",IF(BE7="-","【-】","【"&amp;SUBSTITUTE(TEXT(BE7,"#,##0.00"),"-","△")&amp;"】"))</f>
        <v>【155.91】</v>
      </c>
      <c r="BF6" s="21">
        <f>IF(BF7="",NA(),BF7)</f>
        <v>2417.9499999999998</v>
      </c>
      <c r="BG6" s="21">
        <f t="shared" ref="BG6:BO6" si="7">IF(BG7="",NA(),BG7)</f>
        <v>2340.66</v>
      </c>
      <c r="BH6" s="21">
        <f t="shared" si="7"/>
        <v>2145.2399999999998</v>
      </c>
      <c r="BI6" s="21">
        <f t="shared" si="7"/>
        <v>2186.6999999999998</v>
      </c>
      <c r="BJ6" s="21">
        <f t="shared" si="7"/>
        <v>2168.66</v>
      </c>
      <c r="BK6" s="21">
        <f t="shared" si="7"/>
        <v>855.65</v>
      </c>
      <c r="BL6" s="21">
        <f t="shared" si="7"/>
        <v>862.99</v>
      </c>
      <c r="BM6" s="21">
        <f t="shared" si="7"/>
        <v>782.91</v>
      </c>
      <c r="BN6" s="21">
        <f t="shared" si="7"/>
        <v>783.21</v>
      </c>
      <c r="BO6" s="21">
        <f t="shared" si="7"/>
        <v>902.04</v>
      </c>
      <c r="BP6" s="20" t="str">
        <f>IF(BP7="","",IF(BP7="-","【-】","【"&amp;SUBSTITUTE(TEXT(BP7,"#,##0.00"),"-","△")&amp;"】"))</f>
        <v>【881.57】</v>
      </c>
      <c r="BQ6" s="21">
        <f>IF(BQ7="",NA(),BQ7)</f>
        <v>59.62</v>
      </c>
      <c r="BR6" s="21">
        <f t="shared" ref="BR6:BZ6" si="8">IF(BR7="",NA(),BR7)</f>
        <v>58.87</v>
      </c>
      <c r="BS6" s="21">
        <f t="shared" si="8"/>
        <v>50.24</v>
      </c>
      <c r="BT6" s="21">
        <f t="shared" si="8"/>
        <v>53.86</v>
      </c>
      <c r="BU6" s="21">
        <f t="shared" si="8"/>
        <v>51.29</v>
      </c>
      <c r="BV6" s="21">
        <f t="shared" si="8"/>
        <v>52.23</v>
      </c>
      <c r="BW6" s="21">
        <f t="shared" si="8"/>
        <v>50.06</v>
      </c>
      <c r="BX6" s="21">
        <f t="shared" si="8"/>
        <v>49.38</v>
      </c>
      <c r="BY6" s="21">
        <f t="shared" si="8"/>
        <v>48.53</v>
      </c>
      <c r="BZ6" s="21">
        <f t="shared" si="8"/>
        <v>46.11</v>
      </c>
      <c r="CA6" s="20" t="str">
        <f>IF(CA7="","",IF(CA7="-","【-】","【"&amp;SUBSTITUTE(TEXT(CA7,"#,##0.00"),"-","△")&amp;"】"))</f>
        <v>【46.46】</v>
      </c>
      <c r="CB6" s="21">
        <f>IF(CB7="",NA(),CB7)</f>
        <v>187.37</v>
      </c>
      <c r="CC6" s="21">
        <f t="shared" ref="CC6:CK6" si="9">IF(CC7="",NA(),CC7)</f>
        <v>189.92</v>
      </c>
      <c r="CD6" s="21">
        <f t="shared" si="9"/>
        <v>222.77</v>
      </c>
      <c r="CE6" s="21">
        <f t="shared" si="9"/>
        <v>207.81</v>
      </c>
      <c r="CF6" s="21">
        <f t="shared" si="9"/>
        <v>220.78</v>
      </c>
      <c r="CG6" s="21">
        <f t="shared" si="9"/>
        <v>294.05</v>
      </c>
      <c r="CH6" s="21">
        <f t="shared" si="9"/>
        <v>309.22000000000003</v>
      </c>
      <c r="CI6" s="21">
        <f t="shared" si="9"/>
        <v>316.97000000000003</v>
      </c>
      <c r="CJ6" s="21">
        <f t="shared" si="9"/>
        <v>326.17</v>
      </c>
      <c r="CK6" s="21">
        <f t="shared" si="9"/>
        <v>336.93</v>
      </c>
      <c r="CL6" s="20" t="str">
        <f>IF(CL7="","",IF(CL7="-","【-】","【"&amp;SUBSTITUTE(TEXT(CL7,"#,##0.00"),"-","△")&amp;"】"))</f>
        <v>【339.86】</v>
      </c>
      <c r="CM6" s="21">
        <f>IF(CM7="",NA(),CM7)</f>
        <v>46.97</v>
      </c>
      <c r="CN6" s="21">
        <f t="shared" ref="CN6:CV6" si="10">IF(CN7="",NA(),CN7)</f>
        <v>47.51</v>
      </c>
      <c r="CO6" s="21">
        <f t="shared" si="10"/>
        <v>50.26</v>
      </c>
      <c r="CP6" s="21">
        <f t="shared" si="10"/>
        <v>49.23</v>
      </c>
      <c r="CQ6" s="21">
        <f t="shared" si="10"/>
        <v>47.3</v>
      </c>
      <c r="CR6" s="21">
        <f t="shared" si="10"/>
        <v>50.56</v>
      </c>
      <c r="CS6" s="21">
        <f t="shared" si="10"/>
        <v>47.35</v>
      </c>
      <c r="CT6" s="21">
        <f t="shared" si="10"/>
        <v>46.36</v>
      </c>
      <c r="CU6" s="21">
        <f t="shared" si="10"/>
        <v>46.45</v>
      </c>
      <c r="CV6" s="21">
        <f t="shared" si="10"/>
        <v>45.36</v>
      </c>
      <c r="CW6" s="20" t="str">
        <f>IF(CW7="","",IF(CW7="-","【-】","【"&amp;SUBSTITUTE(TEXT(CW7,"#,##0.00"),"-","△")&amp;"】"))</f>
        <v>【45.78】</v>
      </c>
      <c r="CX6" s="21">
        <f>IF(CX7="",NA(),CX7)</f>
        <v>100</v>
      </c>
      <c r="CY6" s="21">
        <f t="shared" ref="CY6:DG6" si="11">IF(CY7="",NA(),CY7)</f>
        <v>100</v>
      </c>
      <c r="CZ6" s="21">
        <f t="shared" si="11"/>
        <v>100</v>
      </c>
      <c r="DA6" s="21">
        <f t="shared" si="11"/>
        <v>100</v>
      </c>
      <c r="DB6" s="21">
        <f t="shared" si="11"/>
        <v>100</v>
      </c>
      <c r="DC6" s="21">
        <f t="shared" si="11"/>
        <v>83.85</v>
      </c>
      <c r="DD6" s="21">
        <f t="shared" si="11"/>
        <v>81.209999999999994</v>
      </c>
      <c r="DE6" s="21">
        <f t="shared" si="11"/>
        <v>83.08</v>
      </c>
      <c r="DF6" s="21">
        <f t="shared" si="11"/>
        <v>82.61</v>
      </c>
      <c r="DG6" s="21">
        <f t="shared" si="11"/>
        <v>82.21</v>
      </c>
      <c r="DH6" s="20" t="str">
        <f>IF(DH7="","",IF(DH7="-","【-】","【"&amp;SUBSTITUTE(TEXT(DH7,"#,##0.00"),"-","△")&amp;"】"))</f>
        <v>【81.82】</v>
      </c>
      <c r="DI6" s="21">
        <f>IF(DI7="",NA(),DI7)</f>
        <v>19.73</v>
      </c>
      <c r="DJ6" s="21">
        <f t="shared" ref="DJ6:DR6" si="12">IF(DJ7="",NA(),DJ7)</f>
        <v>23.2</v>
      </c>
      <c r="DK6" s="21">
        <f t="shared" si="12"/>
        <v>26.81</v>
      </c>
      <c r="DL6" s="21">
        <f t="shared" si="12"/>
        <v>29.81</v>
      </c>
      <c r="DM6" s="21">
        <f t="shared" si="12"/>
        <v>33.450000000000003</v>
      </c>
      <c r="DN6" s="21">
        <f t="shared" si="12"/>
        <v>44.22</v>
      </c>
      <c r="DO6" s="21">
        <f t="shared" si="12"/>
        <v>39.64</v>
      </c>
      <c r="DP6" s="21">
        <f t="shared" si="12"/>
        <v>33.75</v>
      </c>
      <c r="DQ6" s="21">
        <f t="shared" si="12"/>
        <v>36.21</v>
      </c>
      <c r="DR6" s="21">
        <f t="shared" si="12"/>
        <v>39.69</v>
      </c>
      <c r="DS6" s="20" t="str">
        <f>IF(DS7="","",IF(DS7="-","【-】","【"&amp;SUBSTITUTE(TEXT(DS7,"#,##0.00"),"-","△")&amp;"】"))</f>
        <v>【39.37】</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12319</v>
      </c>
      <c r="D7" s="23">
        <v>46</v>
      </c>
      <c r="E7" s="23">
        <v>18</v>
      </c>
      <c r="F7" s="23">
        <v>1</v>
      </c>
      <c r="G7" s="23">
        <v>0</v>
      </c>
      <c r="H7" s="23" t="s">
        <v>96</v>
      </c>
      <c r="I7" s="23" t="s">
        <v>97</v>
      </c>
      <c r="J7" s="23" t="s">
        <v>98</v>
      </c>
      <c r="K7" s="23" t="s">
        <v>99</v>
      </c>
      <c r="L7" s="23" t="s">
        <v>100</v>
      </c>
      <c r="M7" s="23" t="s">
        <v>101</v>
      </c>
      <c r="N7" s="24" t="s">
        <v>102</v>
      </c>
      <c r="O7" s="24">
        <v>17.8</v>
      </c>
      <c r="P7" s="24">
        <v>1.44</v>
      </c>
      <c r="Q7" s="24">
        <v>100</v>
      </c>
      <c r="R7" s="24">
        <v>2399</v>
      </c>
      <c r="S7" s="24">
        <v>70179</v>
      </c>
      <c r="T7" s="24">
        <v>294.64999999999998</v>
      </c>
      <c r="U7" s="24">
        <v>238.18</v>
      </c>
      <c r="V7" s="24">
        <v>1008</v>
      </c>
      <c r="W7" s="24">
        <v>0.1</v>
      </c>
      <c r="X7" s="24">
        <v>10080</v>
      </c>
      <c r="Y7" s="24">
        <v>93.54</v>
      </c>
      <c r="Z7" s="24">
        <v>94.69</v>
      </c>
      <c r="AA7" s="24">
        <v>92.84</v>
      </c>
      <c r="AB7" s="24">
        <v>95.61</v>
      </c>
      <c r="AC7" s="24">
        <v>90.84</v>
      </c>
      <c r="AD7" s="24">
        <v>86.84</v>
      </c>
      <c r="AE7" s="24">
        <v>89.75</v>
      </c>
      <c r="AF7" s="24">
        <v>96.14</v>
      </c>
      <c r="AG7" s="24">
        <v>95.6</v>
      </c>
      <c r="AH7" s="24">
        <v>93.57</v>
      </c>
      <c r="AI7" s="24">
        <v>93.47</v>
      </c>
      <c r="AJ7" s="24">
        <v>207.08</v>
      </c>
      <c r="AK7" s="24">
        <v>230.77</v>
      </c>
      <c r="AL7" s="24">
        <v>254.76</v>
      </c>
      <c r="AM7" s="24">
        <v>282.66000000000003</v>
      </c>
      <c r="AN7" s="24">
        <v>341.97</v>
      </c>
      <c r="AO7" s="24">
        <v>254.32</v>
      </c>
      <c r="AP7" s="24">
        <v>249.76</v>
      </c>
      <c r="AQ7" s="24">
        <v>237</v>
      </c>
      <c r="AR7" s="24">
        <v>257.23</v>
      </c>
      <c r="AS7" s="24">
        <v>293.54000000000002</v>
      </c>
      <c r="AT7" s="24">
        <v>264.35000000000002</v>
      </c>
      <c r="AU7" s="24">
        <v>249.97</v>
      </c>
      <c r="AV7" s="24">
        <v>289.02</v>
      </c>
      <c r="AW7" s="24">
        <v>292.45999999999998</v>
      </c>
      <c r="AX7" s="24">
        <v>303.95</v>
      </c>
      <c r="AY7" s="24">
        <v>265.75</v>
      </c>
      <c r="AZ7" s="24">
        <v>277.89</v>
      </c>
      <c r="BA7" s="24">
        <v>256.37</v>
      </c>
      <c r="BB7" s="24">
        <v>135.35</v>
      </c>
      <c r="BC7" s="24">
        <v>150.91999999999999</v>
      </c>
      <c r="BD7" s="24">
        <v>151.72</v>
      </c>
      <c r="BE7" s="24">
        <v>155.91</v>
      </c>
      <c r="BF7" s="24">
        <v>2417.9499999999998</v>
      </c>
      <c r="BG7" s="24">
        <v>2340.66</v>
      </c>
      <c r="BH7" s="24">
        <v>2145.2399999999998</v>
      </c>
      <c r="BI7" s="24">
        <v>2186.6999999999998</v>
      </c>
      <c r="BJ7" s="24">
        <v>2168.66</v>
      </c>
      <c r="BK7" s="24">
        <v>855.65</v>
      </c>
      <c r="BL7" s="24">
        <v>862.99</v>
      </c>
      <c r="BM7" s="24">
        <v>782.91</v>
      </c>
      <c r="BN7" s="24">
        <v>783.21</v>
      </c>
      <c r="BO7" s="24">
        <v>902.04</v>
      </c>
      <c r="BP7" s="24">
        <v>881.57</v>
      </c>
      <c r="BQ7" s="24">
        <v>59.62</v>
      </c>
      <c r="BR7" s="24">
        <v>58.87</v>
      </c>
      <c r="BS7" s="24">
        <v>50.24</v>
      </c>
      <c r="BT7" s="24">
        <v>53.86</v>
      </c>
      <c r="BU7" s="24">
        <v>51.29</v>
      </c>
      <c r="BV7" s="24">
        <v>52.23</v>
      </c>
      <c r="BW7" s="24">
        <v>50.06</v>
      </c>
      <c r="BX7" s="24">
        <v>49.38</v>
      </c>
      <c r="BY7" s="24">
        <v>48.53</v>
      </c>
      <c r="BZ7" s="24">
        <v>46.11</v>
      </c>
      <c r="CA7" s="24">
        <v>46.46</v>
      </c>
      <c r="CB7" s="24">
        <v>187.37</v>
      </c>
      <c r="CC7" s="24">
        <v>189.92</v>
      </c>
      <c r="CD7" s="24">
        <v>222.77</v>
      </c>
      <c r="CE7" s="24">
        <v>207.81</v>
      </c>
      <c r="CF7" s="24">
        <v>220.78</v>
      </c>
      <c r="CG7" s="24">
        <v>294.05</v>
      </c>
      <c r="CH7" s="24">
        <v>309.22000000000003</v>
      </c>
      <c r="CI7" s="24">
        <v>316.97000000000003</v>
      </c>
      <c r="CJ7" s="24">
        <v>326.17</v>
      </c>
      <c r="CK7" s="24">
        <v>336.93</v>
      </c>
      <c r="CL7" s="24">
        <v>339.86</v>
      </c>
      <c r="CM7" s="24">
        <v>46.97</v>
      </c>
      <c r="CN7" s="24">
        <v>47.51</v>
      </c>
      <c r="CO7" s="24">
        <v>50.26</v>
      </c>
      <c r="CP7" s="24">
        <v>49.23</v>
      </c>
      <c r="CQ7" s="24">
        <v>47.3</v>
      </c>
      <c r="CR7" s="24">
        <v>50.56</v>
      </c>
      <c r="CS7" s="24">
        <v>47.35</v>
      </c>
      <c r="CT7" s="24">
        <v>46.36</v>
      </c>
      <c r="CU7" s="24">
        <v>46.45</v>
      </c>
      <c r="CV7" s="24">
        <v>45.36</v>
      </c>
      <c r="CW7" s="24">
        <v>45.78</v>
      </c>
      <c r="CX7" s="24">
        <v>100</v>
      </c>
      <c r="CY7" s="24">
        <v>100</v>
      </c>
      <c r="CZ7" s="24">
        <v>100</v>
      </c>
      <c r="DA7" s="24">
        <v>100</v>
      </c>
      <c r="DB7" s="24">
        <v>100</v>
      </c>
      <c r="DC7" s="24">
        <v>83.85</v>
      </c>
      <c r="DD7" s="24">
        <v>81.209999999999994</v>
      </c>
      <c r="DE7" s="24">
        <v>83.08</v>
      </c>
      <c r="DF7" s="24">
        <v>82.61</v>
      </c>
      <c r="DG7" s="24">
        <v>82.21</v>
      </c>
      <c r="DH7" s="24">
        <v>81.819999999999993</v>
      </c>
      <c r="DI7" s="24">
        <v>19.73</v>
      </c>
      <c r="DJ7" s="24">
        <v>23.2</v>
      </c>
      <c r="DK7" s="24">
        <v>26.81</v>
      </c>
      <c r="DL7" s="24">
        <v>29.81</v>
      </c>
      <c r="DM7" s="24">
        <v>33.450000000000003</v>
      </c>
      <c r="DN7" s="24">
        <v>44.22</v>
      </c>
      <c r="DO7" s="24">
        <v>39.64</v>
      </c>
      <c r="DP7" s="24">
        <v>33.75</v>
      </c>
      <c r="DQ7" s="24">
        <v>36.21</v>
      </c>
      <c r="DR7" s="24">
        <v>39.69</v>
      </c>
      <c r="DS7" s="24">
        <v>39.369999999999997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2024-01-25T01:07:37Z</cp:lastPrinted>
  <dcterms:created xsi:type="dcterms:W3CDTF">2023-12-12T01:08:29Z</dcterms:created>
  <dcterms:modified xsi:type="dcterms:W3CDTF">2024-01-31T07:21:29Z</dcterms:modified>
  <cp:category/>
</cp:coreProperties>
</file>