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nwdoc-sv\070 水道部\010 経営管理課\◎財務共有\02調査・回答・通知\石狩振興局\R7年度\1月\【照会：〆2月4日(水)】公営企業に係る経営比較分析表(令和6年度決算)の分析・公表について\経営比較分析表(地方財政決算情報管理システムよりダウンロード)\"/>
    </mc:Choice>
  </mc:AlternateContent>
  <xr:revisionPtr revIDLastSave="0" documentId="13_ncr:1_{B51DFDB7-A34A-4557-A371-B8F07AC2DF20}" xr6:coauthVersionLast="47" xr6:coauthVersionMax="47" xr10:uidLastSave="{00000000-0000-0000-0000-000000000000}"/>
  <workbookProtection workbookAlgorithmName="SHA-512" workbookHashValue="E6UZdlDylB2ubYLoReI97OIc63p7dk1ktkvqaIcxfR0G6O3IckNWvYzquvcxEUbK3U5kHVnoyxlGGLI6K4t1mQ==" workbookSaltValue="IymVDShFmgsydZKfmm9CFw==" workbookSpinCount="100000" lockStructure="1"/>
  <bookViews>
    <workbookView xWindow="20370" yWindow="-468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I10"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<sst xmlns="http://schemas.openxmlformats.org/spreadsheetml/2006/main" count="253" uniqueCount="116">
  <si>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</si>
  <si>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</si>
  <si>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</si>
  <si>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</si>
  <si>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</si>
  <si>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</si>
  <si>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</si>
  <si>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</si>
  <si>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</si>
  <si>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</si>
  <si>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</si>
  <si>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</si>
  <si>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</si>
  <si>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</si>
  <si>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</si>
  <si>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</si>
  <si>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</si>
  <si>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</si>
  <si>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</si>
  <si>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</si>
  <si>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</si>
  <si>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</si>
  <si>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</si>
  <si>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</si>
  <si>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</si>
  <si>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</si>
  <si>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</si>
  <si>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</si>
  <si>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</si>
  <si>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</si>
  <si>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</si>
  <si>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</si>
  <si>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</si>
  <si>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</si>
  <si>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</si>
  <si>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</si>
  <si>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</si>
  <si>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</si>
  <si>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</si>
  <si>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</si>
  <si>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</si>
  <si>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</si>
  <si>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</si>
  <si>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</si>
  <si>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</si>
  <si>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</si>
  <si>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</si>
  <si>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</si>
  <si>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</si>
  <si>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</si>
  <si>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</si>
  <si>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</si>
  <si>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</si>
  <si>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</si>
  <si>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</si>
  <si>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</si>
  <si>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</si>
  <si>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</si>
  <si>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</si>
  <si>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</si>
  <si>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</si>
  <si>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</si>
  <si>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</si>
  <si>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</si>
  <si>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</si>
  <si>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</si>
  <si>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</si>
  <si>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</si>
  <si>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</si>
  <si>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</si>
  <si>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</si>
  <si>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</si>
  <si>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</si>
  <si>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</si>
  <si>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</si>
  <si>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</si>
  <si>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</si>
  <si>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</si>
  <si>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</si>
  <si>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</si>
  <si>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</si>
  <si>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</si>
  <si>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</si>
  <si>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</si>
  <si>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</si>
  <si>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</si>
  <si>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</si>
  <si>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</si>
  <si>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</si>
  <si>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</si>
  <si>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</si>
  <si>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</si>
  <si>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</si>
  <si>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</si>
  <si>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</si>
  <si>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恵庭市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</si>
  <si>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</si>
  <si>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</si>
  <si>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</si>
  <si>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</si>
  <si>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</si>
  <si>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</si>
  <si>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</si>
  <si>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</si>
  <si>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</si>
  <si>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</si>
  <si>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</si>
  <si>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</si>
  <si>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</si>
  <si>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</si>
  <si>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</si>
  <si>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</si>
  <si>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</si>
  <si>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公共下水道を補完する形で整備が進められる個別排水処理施設は、下水道事業会計全体に与える影響は小さいものの、経営の”健全性”および”効率性”に課題を残しているため、市民が納得できるような形での維持・改善が必要と考えます。
　以上を踏まえ、引き続き、公共下水道事業と合わせて、「恵庭市下水道ビジョン・経営戦略」を踏まえた健全経営に努めて参ります。</t>
    <rPh sb="1" eb="3">
      <t>コウキョウ</t>
    </rPh>
    <rPh sb="3" eb="6">
      <t>ゲスイドウ</t>
    </rPh>
    <rPh sb="7" eb="9">
      <t>ホカン</t>
    </rPh>
    <rPh sb="11" eb="12">
      <t>カタチ</t>
    </rPh>
    <rPh sb="13" eb="15">
      <t>セイビ</t>
    </rPh>
    <rPh sb="16" eb="17">
      <t>スス</t>
    </rPh>
    <rPh sb="21" eb="23">
      <t>コベツ</t>
    </rPh>
    <rPh sb="23" eb="25">
      <t>ハイスイ</t>
    </rPh>
    <rPh sb="25" eb="29">
      <t>ショリシセツ</t>
    </rPh>
    <rPh sb="31" eb="34">
      <t>ゲスイドウ</t>
    </rPh>
    <rPh sb="34" eb="36">
      <t>ジギョウ</t>
    </rPh>
    <rPh sb="36" eb="38">
      <t>カイケイ</t>
    </rPh>
    <rPh sb="38" eb="40">
      <t>ゼンタイ</t>
    </rPh>
    <rPh sb="41" eb="42">
      <t>アタ</t>
    </rPh>
    <rPh sb="44" eb="46">
      <t>エイキョウ</t>
    </rPh>
    <rPh sb="47" eb="48">
      <t>チイ</t>
    </rPh>
    <rPh sb="54" eb="56">
      <t>ケイエイ</t>
    </rPh>
    <rPh sb="58" eb="61">
      <t>ケンゼンセイ</t>
    </rPh>
    <rPh sb="66" eb="69">
      <t>コウリツセイ</t>
    </rPh>
    <rPh sb="71" eb="73">
      <t>カダイ</t>
    </rPh>
    <rPh sb="74" eb="75">
      <t>ノコ</t>
    </rPh>
    <rPh sb="82" eb="84">
      <t>シミン</t>
    </rPh>
    <rPh sb="85" eb="87">
      <t>ナットク</t>
    </rPh>
    <rPh sb="93" eb="94">
      <t>カタチ</t>
    </rPh>
    <rPh sb="96" eb="98">
      <t>イジ</t>
    </rPh>
    <rPh sb="99" eb="101">
      <t>カイゼン</t>
    </rPh>
    <rPh sb="102" eb="104">
      <t>ヒツヨウ</t>
    </rPh>
    <rPh sb="105" eb="106">
      <t>カンガ</t>
    </rPh>
    <rPh sb="112" eb="114">
      <t>イジョウ</t>
    </rPh>
    <rPh sb="115" eb="116">
      <t>フ</t>
    </rPh>
    <rPh sb="119" eb="120">
      <t>ヒ</t>
    </rPh>
    <rPh sb="121" eb="122">
      <t>ツヅ</t>
    </rPh>
    <rPh sb="124" eb="126">
      <t>コウキョウ</t>
    </rPh>
    <rPh sb="126" eb="129">
      <t>ゲスイドウ</t>
    </rPh>
    <rPh sb="129" eb="131">
      <t>ジギョウ</t>
    </rPh>
    <rPh sb="132" eb="133">
      <t>ア</t>
    </rPh>
    <rPh sb="138" eb="141">
      <t>エニワシ</t>
    </rPh>
    <rPh sb="141" eb="144">
      <t>ゲスイドウ</t>
    </rPh>
    <rPh sb="149" eb="153">
      <t>ケイエイセンリャク</t>
    </rPh>
    <rPh sb="155" eb="156">
      <t>フ</t>
    </rPh>
    <rPh sb="159" eb="163">
      <t>ケンゼンケイエイ</t>
    </rPh>
    <rPh sb="164" eb="165">
      <t>ツト</t>
    </rPh>
    <rPh sb="167" eb="168">
      <t>マイ</t>
    </rPh>
    <phoneticPr fontId="4"/>
  </si>
  <si>
    <t>個別排水処理施設整備事業は、平成10年から事業を開始し、現在では317基が稼働しています。
　浄化槽(機械設備)の耐用年数15年を経過した施設は163基であり、全体の約51.4％と年々増加傾向にあります。
　老朽化への対応としては、通年実施している保守点検の結果を踏まえ、必要に応じて修繕を実施しているところであり、古い施設については部品交換にとどまらず、陳腐化による主要機器自体の更新が必要となるケースも生じています。
　以上を踏まえ、将来的な修繕内容・規模を適切に見込み、計画的な実施に努め、公共下水道計画区域外(農村部)における生活環境及び水環境を保全して参ります。</t>
    <rPh sb="0" eb="2">
      <t>コベツ</t>
    </rPh>
    <rPh sb="2" eb="4">
      <t>ハイスイ</t>
    </rPh>
    <rPh sb="4" eb="8">
      <t>ショリシセツ</t>
    </rPh>
    <rPh sb="8" eb="10">
      <t>セイビ</t>
    </rPh>
    <rPh sb="10" eb="12">
      <t>ジギョウ</t>
    </rPh>
    <rPh sb="14" eb="16">
      <t>ヘイセイ</t>
    </rPh>
    <rPh sb="18" eb="19">
      <t>ネン</t>
    </rPh>
    <rPh sb="21" eb="23">
      <t>ジギョウ</t>
    </rPh>
    <rPh sb="24" eb="26">
      <t>カイシ</t>
    </rPh>
    <rPh sb="28" eb="30">
      <t>ゲンザイ</t>
    </rPh>
    <rPh sb="35" eb="36">
      <t>キ</t>
    </rPh>
    <rPh sb="37" eb="39">
      <t>カドウ</t>
    </rPh>
    <rPh sb="47" eb="50">
      <t>ジョウカソウ</t>
    </rPh>
    <rPh sb="51" eb="53">
      <t>キカイ</t>
    </rPh>
    <rPh sb="53" eb="55">
      <t>セツビ</t>
    </rPh>
    <rPh sb="57" eb="61">
      <t>タイヨウネンスウ</t>
    </rPh>
    <rPh sb="63" eb="64">
      <t>ネン</t>
    </rPh>
    <rPh sb="65" eb="67">
      <t>ケイカ</t>
    </rPh>
    <rPh sb="69" eb="71">
      <t>シセツ</t>
    </rPh>
    <rPh sb="75" eb="76">
      <t>キ</t>
    </rPh>
    <rPh sb="80" eb="82">
      <t>ゼンタイ</t>
    </rPh>
    <rPh sb="83" eb="84">
      <t>ヤク</t>
    </rPh>
    <rPh sb="90" eb="92">
      <t>ネンネン</t>
    </rPh>
    <rPh sb="92" eb="96">
      <t>ゾウカケイコウ</t>
    </rPh>
    <rPh sb="104" eb="107">
      <t>ロウキュウカ</t>
    </rPh>
    <rPh sb="109" eb="111">
      <t>タイオウ</t>
    </rPh>
    <rPh sb="116" eb="118">
      <t>ツウネン</t>
    </rPh>
    <rPh sb="118" eb="120">
      <t>ジッシ</t>
    </rPh>
    <rPh sb="124" eb="126">
      <t>ホシュ</t>
    </rPh>
    <rPh sb="126" eb="128">
      <t>テンケン</t>
    </rPh>
    <rPh sb="129" eb="131">
      <t>ケッカ</t>
    </rPh>
    <rPh sb="132" eb="133">
      <t>フ</t>
    </rPh>
    <phoneticPr fontId="4"/>
  </si>
  <si>
    <t>(1)健全性について
　経常収支比率及び経費回収率が100％未満であり、累積欠損金も発生しているため、事業全体で見ると健全とは言えない状況が続いています。このように、個別排水処理施設整備事業は事業単体では経営の健全性が低くなっていますが、公平な市民生活を確保するために政策的な観点から料金体系を公共下水道と同じ水準にしていることなどから、公共下水道と一体的な会計区分にて経営をしているところです。
　現時点では下水道事業会計全体としては経常収支比率および経費回収率ともに100％を超えている状況ではありますが、引き続き、事業単体での経営状況の健全性にも注視し、運営手法の在り方等を定期的に検証していく必要があるものと考えます。
(2)効率性について
　施設利用率は全国平均および類似団体平均を大きく上回る結果となり、要因として家族構成の変化などに伴う水量の増加が考えられます。
　引き続き、現状分析や利用状況を確認しながら、適切な施設規模となっているか継続した分析が必要であると考えます。</t>
    <rPh sb="3" eb="6">
      <t>ケンゼンセイ</t>
    </rPh>
    <rPh sb="12" eb="16">
      <t>ケイジョウシュウシ</t>
    </rPh>
    <rPh sb="16" eb="18">
      <t>ヒリツ</t>
    </rPh>
    <rPh sb="18" eb="19">
      <t>オヨ</t>
    </rPh>
    <rPh sb="20" eb="25">
      <t>ケイヒカイシュウリツ</t>
    </rPh>
    <rPh sb="30" eb="32">
      <t>ミマン</t>
    </rPh>
    <rPh sb="36" eb="38">
      <t>ルイセキ</t>
    </rPh>
    <rPh sb="38" eb="41">
      <t>ケッソンキン</t>
    </rPh>
    <rPh sb="42" eb="44">
      <t>ハッセイ</t>
    </rPh>
    <rPh sb="51" eb="55">
      <t>ジギョウゼンタイ</t>
    </rPh>
    <rPh sb="56" eb="57">
      <t>ミ</t>
    </rPh>
    <rPh sb="59" eb="61">
      <t>ケンゼン</t>
    </rPh>
    <rPh sb="63" eb="64">
      <t>イ</t>
    </rPh>
    <rPh sb="67" eb="69">
      <t>ジョウキョウ</t>
    </rPh>
    <rPh sb="70" eb="71">
      <t>ツヅ</t>
    </rPh>
    <rPh sb="83" eb="85">
      <t>コベツ</t>
    </rPh>
    <rPh sb="85" eb="87">
      <t>ハイスイ</t>
    </rPh>
    <rPh sb="87" eb="89">
      <t>ショリ</t>
    </rPh>
    <rPh sb="89" eb="91">
      <t>シセツ</t>
    </rPh>
    <rPh sb="91" eb="95">
      <t>セイビジギョウ</t>
    </rPh>
    <rPh sb="96" eb="100">
      <t>ジギョウタンタイ</t>
    </rPh>
    <rPh sb="102" eb="104">
      <t>ケイエイ</t>
    </rPh>
    <rPh sb="105" eb="108">
      <t>ケンゼンセイ</t>
    </rPh>
    <rPh sb="109" eb="110">
      <t>ヒク</t>
    </rPh>
    <rPh sb="119" eb="121">
      <t>コウヘイ</t>
    </rPh>
    <rPh sb="122" eb="126">
      <t>シミンセイカツ</t>
    </rPh>
    <rPh sb="127" eb="129">
      <t>カクホ</t>
    </rPh>
    <rPh sb="134" eb="137">
      <t>セイサクテキ</t>
    </rPh>
    <rPh sb="138" eb="140">
      <t>カンテン</t>
    </rPh>
    <rPh sb="142" eb="146">
      <t>リョウキンタイケイ</t>
    </rPh>
    <rPh sb="147" eb="152">
      <t>コウキョウゲスイドウ</t>
    </rPh>
    <rPh sb="153" eb="154">
      <t>オナ</t>
    </rPh>
    <rPh sb="155" eb="157">
      <t>スイジュン</t>
    </rPh>
    <rPh sb="169" eb="174">
      <t>コウキョウゲスイドウ</t>
    </rPh>
    <rPh sb="175" eb="178">
      <t>イッタイテキ</t>
    </rPh>
    <rPh sb="318" eb="321">
      <t>コウリツセイ</t>
    </rPh>
    <rPh sb="327" eb="329">
      <t>シセツ</t>
    </rPh>
    <rPh sb="329" eb="332">
      <t>リヨウリツ</t>
    </rPh>
    <rPh sb="333" eb="337">
      <t>ゼンコクヘイキン</t>
    </rPh>
    <rPh sb="340" eb="344">
      <t>ルイジダンタイ</t>
    </rPh>
    <rPh sb="344" eb="346">
      <t>ヘイキン</t>
    </rPh>
    <rPh sb="347" eb="348">
      <t>オオ</t>
    </rPh>
    <rPh sb="350" eb="352">
      <t>ウワマワ</t>
    </rPh>
    <rPh sb="353" eb="355">
      <t>ケッカ</t>
    </rPh>
    <rPh sb="359" eb="361">
      <t>ヨウイン</t>
    </rPh>
    <rPh sb="364" eb="366">
      <t>カゾク</t>
    </rPh>
    <rPh sb="366" eb="368">
      <t>コウセイ</t>
    </rPh>
    <rPh sb="369" eb="371">
      <t>ヘンカ</t>
    </rPh>
    <rPh sb="374" eb="375">
      <t>トモナ</t>
    </rPh>
    <rPh sb="376" eb="378">
      <t>スイリョウ</t>
    </rPh>
    <rPh sb="379" eb="381">
      <t>ゾウカ</t>
    </rPh>
    <rPh sb="382" eb="383">
      <t>カンガ</t>
    </rPh>
    <rPh sb="391" eb="392">
      <t>ヒ</t>
    </rPh>
    <rPh sb="393" eb="394">
      <t>ツヅ</t>
    </rPh>
    <rPh sb="396" eb="400">
      <t>ゲンジョウブンセキ</t>
    </rPh>
    <rPh sb="401" eb="405">
      <t>リヨウジョウキョウ</t>
    </rPh>
    <rPh sb="406" eb="408">
      <t>カクニン</t>
    </rPh>
    <rPh sb="413" eb="415">
      <t>テキセツ</t>
    </rPh>
    <rPh sb="416" eb="418">
      <t>シセツ</t>
    </rPh>
    <rPh sb="418" eb="420">
      <t>キボ</t>
    </rPh>
    <rPh sb="427" eb="429">
      <t>ケイゾク</t>
    </rPh>
    <rPh sb="431" eb="433">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</si>
</sst>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B9-436F-9819-E751B80D5F4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CB9-436F-9819-E751B80D5F4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50.26</c:v>
                </c:pt>
                <c:pt idx="1">
                  <c:v>49.23</c:v>
                </c:pt>
                <c:pt idx="2">
                  <c:v>47.3</c:v>
                </c:pt>
                <c:pt idx="3">
                  <c:v>47.53</c:v>
                </c:pt>
                <c:pt idx="4">
                  <c:v>57.41</c:v>
                </c:pt>
              </c:numCache>
            </c:numRef>
          </c:val>
          <c:extLst>
            <c:ext xmlns:c16="http://schemas.microsoft.com/office/drawing/2014/chart" uri="{C3380CC4-5D6E-409C-BE32-E72D297353CC}">
              <c16:uniqueId val="{00000000-3DAC-44FC-B879-20464E5CF8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3DAC-44FC-B879-20464E5CF8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2F4-4458-BEB1-A81E42822E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12F4-4458-BEB1-A81E42822E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92.84</c:v>
                </c:pt>
                <c:pt idx="1">
                  <c:v>95.61</c:v>
                </c:pt>
                <c:pt idx="2">
                  <c:v>90.84</c:v>
                </c:pt>
                <c:pt idx="3">
                  <c:v>89.03</c:v>
                </c:pt>
                <c:pt idx="4">
                  <c:v>88.97</c:v>
                </c:pt>
              </c:numCache>
            </c:numRef>
          </c:val>
          <c:extLst>
            <c:ext xmlns:c16="http://schemas.microsoft.com/office/drawing/2014/chart" uri="{C3380CC4-5D6E-409C-BE32-E72D297353CC}">
              <c16:uniqueId val="{00000000-17D2-4A50-ABD7-2112C62214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17D2-4A50-ABD7-2112C62214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26.81</c:v>
                </c:pt>
                <c:pt idx="1">
                  <c:v>29.81</c:v>
                </c:pt>
                <c:pt idx="2">
                  <c:v>33.450000000000003</c:v>
                </c:pt>
                <c:pt idx="3">
                  <c:v>37.26</c:v>
                </c:pt>
                <c:pt idx="4">
                  <c:v>40.229999999999997</c:v>
                </c:pt>
              </c:numCache>
            </c:numRef>
          </c:val>
          <c:extLst>
            <c:ext xmlns:c16="http://schemas.microsoft.com/office/drawing/2014/chart" uri="{C3380CC4-5D6E-409C-BE32-E72D297353CC}">
              <c16:uniqueId val="{00000000-D23C-492E-AD56-FCACB596FB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D23C-492E-AD56-FCACB596FB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85-4F43-91D0-3432A644AD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085-4F43-91D0-3432A644AD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254.76</c:v>
                </c:pt>
                <c:pt idx="1">
                  <c:v>282.66000000000003</c:v>
                </c:pt>
                <c:pt idx="2">
                  <c:v>341.97</c:v>
                </c:pt>
                <c:pt idx="3">
                  <c:v>116.76</c:v>
                </c:pt>
                <c:pt idx="4">
                  <c:v>129.16</c:v>
                </c:pt>
              </c:numCache>
            </c:numRef>
          </c:val>
          <c:extLst>
            <c:ext xmlns:c16="http://schemas.microsoft.com/office/drawing/2014/chart" uri="{C3380CC4-5D6E-409C-BE32-E72D297353CC}">
              <c16:uniqueId val="{00000000-B32C-4E9E-897E-37769BA3B3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B32C-4E9E-897E-37769BA3B3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292.45999999999998</c:v>
                </c:pt>
                <c:pt idx="1">
                  <c:v>303.95</c:v>
                </c:pt>
                <c:pt idx="2">
                  <c:v>265.75</c:v>
                </c:pt>
                <c:pt idx="3">
                  <c:v>405.41</c:v>
                </c:pt>
                <c:pt idx="4">
                  <c:v>402.9</c:v>
                </c:pt>
              </c:numCache>
            </c:numRef>
          </c:val>
          <c:extLst>
            <c:ext xmlns:c16="http://schemas.microsoft.com/office/drawing/2014/chart" uri="{C3380CC4-5D6E-409C-BE32-E72D297353CC}">
              <c16:uniqueId val="{00000000-AA59-43BB-A75B-0D39F2F039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AA59-43BB-A75B-0D39F2F039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2145.2399999999998</c:v>
                </c:pt>
                <c:pt idx="1">
                  <c:v>2186.6999999999998</c:v>
                </c:pt>
                <c:pt idx="2">
                  <c:v>2168.66</c:v>
                </c:pt>
                <c:pt idx="3">
                  <c:v>2066.6799999999998</c:v>
                </c:pt>
                <c:pt idx="4">
                  <c:v>300.63</c:v>
                </c:pt>
              </c:numCache>
            </c:numRef>
          </c:val>
          <c:extLst>
            <c:ext xmlns:c16="http://schemas.microsoft.com/office/drawing/2014/chart" uri="{C3380CC4-5D6E-409C-BE32-E72D297353CC}">
              <c16:uniqueId val="{00000000-42BC-4CE1-915D-2FB8D80761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42BC-4CE1-915D-2FB8D80761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50.24</c:v>
                </c:pt>
                <c:pt idx="1">
                  <c:v>53.86</c:v>
                </c:pt>
                <c:pt idx="2">
                  <c:v>51.29</c:v>
                </c:pt>
                <c:pt idx="3">
                  <c:v>51.13</c:v>
                </c:pt>
                <c:pt idx="4">
                  <c:v>55.71</c:v>
                </c:pt>
              </c:numCache>
            </c:numRef>
          </c:val>
          <c:extLst>
            <c:ext xmlns:c16="http://schemas.microsoft.com/office/drawing/2014/chart" uri="{C3380CC4-5D6E-409C-BE32-E72D297353CC}">
              <c16:uniqueId val="{00000000-3B36-4B33-BE9C-0D3393DA30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3B36-4B33-BE9C-0D3393DA30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222.77</c:v>
                </c:pt>
                <c:pt idx="1">
                  <c:v>207.81</c:v>
                </c:pt>
                <c:pt idx="2">
                  <c:v>220.78</c:v>
                </c:pt>
                <c:pt idx="3">
                  <c:v>222.22</c:v>
                </c:pt>
                <c:pt idx="4">
                  <c:v>205.17</c:v>
                </c:pt>
              </c:numCache>
            </c:numRef>
          </c:val>
          <c:extLst>
            <c:ext xmlns:c16="http://schemas.microsoft.com/office/drawing/2014/chart" uri="{C3380CC4-5D6E-409C-BE32-E72D297353CC}">
              <c16:uniqueId val="{00000000-E32F-43C9-99D7-36210A0008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E32F-43C9-99D7-36210A0008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6" zoomScale="140" zoomScaleNormal="14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恵庭市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4">
        <f>データ!S6</f>
        <v>70446</v>
      </c>
      <c r="AM8" s="44"/>
      <c r="AN8" s="44"/>
      <c r="AO8" s="44"/>
      <c r="AP8" s="44"/>
      <c r="AQ8" s="44"/>
      <c r="AR8" s="44"/>
      <c r="AS8" s="44"/>
      <c r="AT8" s="45">
        <f>データ!T6</f>
        <v>294.64999999999998</v>
      </c>
      <c r="AU8" s="45"/>
      <c r="AV8" s="45"/>
      <c r="AW8" s="45"/>
      <c r="AX8" s="45"/>
      <c r="AY8" s="45"/>
      <c r="AZ8" s="45"/>
      <c r="BA8" s="45"/>
      <c r="BB8" s="45">
        <f>データ!U6</f>
        <v>239.08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25.53</v>
      </c>
      <c r="J10" s="45"/>
      <c r="K10" s="45"/>
      <c r="L10" s="45"/>
      <c r="M10" s="45"/>
      <c r="N10" s="45"/>
      <c r="O10" s="45"/>
      <c r="P10" s="45">
        <f>データ!P6</f>
        <v>1.44</v>
      </c>
      <c r="Q10" s="45"/>
      <c r="R10" s="45"/>
      <c r="S10" s="45"/>
      <c r="T10" s="45"/>
      <c r="U10" s="45"/>
      <c r="V10" s="45"/>
      <c r="W10" s="45">
        <f>データ!Q6</f>
        <v>100</v>
      </c>
      <c r="X10" s="45"/>
      <c r="Y10" s="45"/>
      <c r="Z10" s="45"/>
      <c r="AA10" s="45"/>
      <c r="AB10" s="45"/>
      <c r="AC10" s="45"/>
      <c r="AD10" s="44">
        <f>データ!R6</f>
        <v>2399</v>
      </c>
      <c r="AE10" s="44"/>
      <c r="AF10" s="44"/>
      <c r="AG10" s="44"/>
      <c r="AH10" s="44"/>
      <c r="AI10" s="44"/>
      <c r="AJ10" s="44"/>
      <c r="AK10" s="2"/>
      <c r="AL10" s="44">
        <f>データ!V6</f>
        <v>1011</v>
      </c>
      <c r="AM10" s="44"/>
      <c r="AN10" s="44"/>
      <c r="AO10" s="44"/>
      <c r="AP10" s="44"/>
      <c r="AQ10" s="44"/>
      <c r="AR10" s="44"/>
      <c r="AS10" s="44"/>
      <c r="AT10" s="45">
        <f>データ!W6</f>
        <v>0.1</v>
      </c>
      <c r="AU10" s="45"/>
      <c r="AV10" s="45"/>
      <c r="AW10" s="45"/>
      <c r="AX10" s="45"/>
      <c r="AY10" s="45"/>
      <c r="AZ10" s="45"/>
      <c r="BA10" s="45"/>
      <c r="BB10" s="45">
        <f>データ!X6</f>
        <v>10110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8UwvG7oGCbksvBJ8bIduRbSJpqBUUmbMsn+S3egDr0quulJry92nVcbn8T4YDWahy0cf6fDd1uQgxTNjRLPjgA==" saltValue="/fiGmt2/OJAg6DAfexyS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12319</v>
      </c>
      <c r="D6" s="19">
        <f t="shared" si="3"/>
        <v>46</v>
      </c>
      <c r="E6" s="19">
        <f t="shared" si="3"/>
        <v>18</v>
      </c>
      <c r="F6" s="19">
        <f t="shared" si="3"/>
        <v>1</v>
      </c>
      <c r="G6" s="19">
        <f t="shared" si="3"/>
        <v>0</v>
      </c>
      <c r="H6" s="19" t="str">
        <f t="shared" si="3"/>
        <v>北海道　恵庭市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25.53</v>
      </c>
      <c r="P6" s="20">
        <f t="shared" si="3"/>
        <v>1.44</v>
      </c>
      <c r="Q6" s="20">
        <f t="shared" si="3"/>
        <v>100</v>
      </c>
      <c r="R6" s="20">
        <f t="shared" si="3"/>
        <v>2399</v>
      </c>
      <c r="S6" s="20">
        <f t="shared" si="3"/>
        <v>70446</v>
      </c>
      <c r="T6" s="20">
        <f t="shared" si="3"/>
        <v>294.64999999999998</v>
      </c>
      <c r="U6" s="20">
        <f t="shared" si="3"/>
        <v>239.08</v>
      </c>
      <c r="V6" s="20">
        <f t="shared" si="3"/>
        <v>1011</v>
      </c>
      <c r="W6" s="20">
        <f t="shared" si="3"/>
        <v>0.1</v>
      </c>
      <c r="X6" s="20">
        <f t="shared" si="3"/>
        <v>10110</v>
      </c>
      <c r="Y6" s="21">
        <f>IF(Y7="",NA(),Y7)</f>
        <v>92.84</v>
      </c>
      <c r="Z6" s="21">
        <f t="shared" ref="Z6:AH6" si="4">IF(Z7="",NA(),Z7)</f>
        <v>95.61</v>
      </c>
      <c r="AA6" s="21">
        <f t="shared" si="4"/>
        <v>90.84</v>
      </c>
      <c r="AB6" s="21">
        <f t="shared" si="4"/>
        <v>89.03</v>
      </c>
      <c r="AC6" s="21">
        <f t="shared" si="4"/>
        <v>88.97</v>
      </c>
      <c r="AD6" s="21">
        <f t="shared" si="4"/>
        <v>96.14</v>
      </c>
      <c r="AE6" s="21">
        <f t="shared" si="4"/>
        <v>95.6</v>
      </c>
      <c r="AF6" s="21">
        <f t="shared" si="4"/>
        <v>93.57</v>
      </c>
      <c r="AG6" s="21">
        <f t="shared" si="4"/>
        <v>96.48</v>
      </c>
      <c r="AH6" s="21">
        <f t="shared" si="4"/>
        <v>100.84</v>
      </c>
      <c r="AI6" s="20" t="str">
        <f>IF(AI7="","",IF(AI7="-","【-】","【"&amp;SUBSTITUTE(TEXT(AI7,"#,##0.00"),"-","△")&amp;"】"))</f>
        <v>【100.11】</v>
      </c>
      <c r="AJ6" s="21">
        <f>IF(AJ7="",NA(),AJ7)</f>
        <v>254.76</v>
      </c>
      <c r="AK6" s="21">
        <f t="shared" ref="AK6:AS6" si="5">IF(AK7="",NA(),AK7)</f>
        <v>282.66000000000003</v>
      </c>
      <c r="AL6" s="21">
        <f t="shared" si="5"/>
        <v>341.97</v>
      </c>
      <c r="AM6" s="21">
        <f t="shared" si="5"/>
        <v>116.76</v>
      </c>
      <c r="AN6" s="21">
        <f t="shared" si="5"/>
        <v>129.16</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292.45999999999998</v>
      </c>
      <c r="AV6" s="21">
        <f t="shared" ref="AV6:BD6" si="6">IF(AV7="",NA(),AV7)</f>
        <v>303.95</v>
      </c>
      <c r="AW6" s="21">
        <f t="shared" si="6"/>
        <v>265.75</v>
      </c>
      <c r="AX6" s="21">
        <f t="shared" si="6"/>
        <v>405.41</v>
      </c>
      <c r="AY6" s="21">
        <f t="shared" si="6"/>
        <v>402.9</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2145.2399999999998</v>
      </c>
      <c r="BG6" s="21">
        <f t="shared" ref="BG6:BO6" si="7">IF(BG7="",NA(),BG7)</f>
        <v>2186.6999999999998</v>
      </c>
      <c r="BH6" s="21">
        <f t="shared" si="7"/>
        <v>2168.66</v>
      </c>
      <c r="BI6" s="21">
        <f t="shared" si="7"/>
        <v>2066.6799999999998</v>
      </c>
      <c r="BJ6" s="21">
        <f t="shared" si="7"/>
        <v>300.63</v>
      </c>
      <c r="BK6" s="21">
        <f t="shared" si="7"/>
        <v>782.91</v>
      </c>
      <c r="BL6" s="21">
        <f t="shared" si="7"/>
        <v>783.21</v>
      </c>
      <c r="BM6" s="21">
        <f t="shared" si="7"/>
        <v>902.04</v>
      </c>
      <c r="BN6" s="21">
        <f t="shared" si="7"/>
        <v>992.16</v>
      </c>
      <c r="BO6" s="21">
        <f t="shared" si="7"/>
        <v>950.64</v>
      </c>
      <c r="BP6" s="20" t="str">
        <f>IF(BP7="","",IF(BP7="-","【-】","【"&amp;SUBSTITUTE(TEXT(BP7,"#,##0.00"),"-","△")&amp;"】"))</f>
        <v>【876.32】</v>
      </c>
      <c r="BQ6" s="21">
        <f>IF(BQ7="",NA(),BQ7)</f>
        <v>50.24</v>
      </c>
      <c r="BR6" s="21">
        <f t="shared" ref="BR6:BZ6" si="8">IF(BR7="",NA(),BR7)</f>
        <v>53.86</v>
      </c>
      <c r="BS6" s="21">
        <f t="shared" si="8"/>
        <v>51.29</v>
      </c>
      <c r="BT6" s="21">
        <f t="shared" si="8"/>
        <v>51.13</v>
      </c>
      <c r="BU6" s="21">
        <f t="shared" si="8"/>
        <v>55.71</v>
      </c>
      <c r="BV6" s="21">
        <f t="shared" si="8"/>
        <v>49.38</v>
      </c>
      <c r="BW6" s="21">
        <f t="shared" si="8"/>
        <v>48.53</v>
      </c>
      <c r="BX6" s="21">
        <f t="shared" si="8"/>
        <v>46.11</v>
      </c>
      <c r="BY6" s="21">
        <f t="shared" si="8"/>
        <v>45.55</v>
      </c>
      <c r="BZ6" s="21">
        <f t="shared" si="8"/>
        <v>38.549999999999997</v>
      </c>
      <c r="CA6" s="20" t="str">
        <f>IF(CA7="","",IF(CA7="-","【-】","【"&amp;SUBSTITUTE(TEXT(CA7,"#,##0.00"),"-","△")&amp;"】"))</f>
        <v>【39.48】</v>
      </c>
      <c r="CB6" s="21">
        <f>IF(CB7="",NA(),CB7)</f>
        <v>222.77</v>
      </c>
      <c r="CC6" s="21">
        <f t="shared" ref="CC6:CK6" si="9">IF(CC7="",NA(),CC7)</f>
        <v>207.81</v>
      </c>
      <c r="CD6" s="21">
        <f t="shared" si="9"/>
        <v>220.78</v>
      </c>
      <c r="CE6" s="21">
        <f t="shared" si="9"/>
        <v>222.22</v>
      </c>
      <c r="CF6" s="21">
        <f t="shared" si="9"/>
        <v>205.17</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50.26</v>
      </c>
      <c r="CN6" s="21">
        <f t="shared" ref="CN6:CV6" si="10">IF(CN7="",NA(),CN7)</f>
        <v>49.23</v>
      </c>
      <c r="CO6" s="21">
        <f t="shared" si="10"/>
        <v>47.3</v>
      </c>
      <c r="CP6" s="21">
        <f t="shared" si="10"/>
        <v>47.53</v>
      </c>
      <c r="CQ6" s="21">
        <f t="shared" si="10"/>
        <v>57.41</v>
      </c>
      <c r="CR6" s="21">
        <f t="shared" si="10"/>
        <v>46.36</v>
      </c>
      <c r="CS6" s="21">
        <f t="shared" si="10"/>
        <v>46.45</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82.98</v>
      </c>
      <c r="DG6" s="21">
        <f t="shared" si="11"/>
        <v>82.9</v>
      </c>
      <c r="DH6" s="20" t="str">
        <f>IF(DH7="","",IF(DH7="-","【-】","【"&amp;SUBSTITUTE(TEXT(DH7,"#,##0.00"),"-","△")&amp;"】"))</f>
        <v>【82.62】</v>
      </c>
      <c r="DI6" s="21">
        <f>IF(DI7="",NA(),DI7)</f>
        <v>26.81</v>
      </c>
      <c r="DJ6" s="21">
        <f t="shared" ref="DJ6:DR6" si="12">IF(DJ7="",NA(),DJ7)</f>
        <v>29.81</v>
      </c>
      <c r="DK6" s="21">
        <f t="shared" si="12"/>
        <v>33.450000000000003</v>
      </c>
      <c r="DL6" s="21">
        <f t="shared" si="12"/>
        <v>37.26</v>
      </c>
      <c r="DM6" s="21">
        <f t="shared" si="12"/>
        <v>40.229999999999997</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12319</v>
      </c>
      <c r="D7" s="23">
        <v>46</v>
      </c>
      <c r="E7" s="23">
        <v>18</v>
      </c>
      <c r="F7" s="23">
        <v>1</v>
      </c>
      <c r="G7" s="23">
        <v>0</v>
      </c>
      <c r="H7" s="23" t="s">
        <v>95</v>
      </c>
      <c r="I7" s="23" t="s">
        <v>96</v>
      </c>
      <c r="J7" s="23" t="s">
        <v>97</v>
      </c>
      <c r="K7" s="23" t="s">
        <v>98</v>
      </c>
      <c r="L7" s="23" t="s">
        <v>99</v>
      </c>
      <c r="M7" s="23" t="s">
        <v>100</v>
      </c>
      <c r="N7" s="24" t="s">
        <v>101</v>
      </c>
      <c r="O7" s="24">
        <v>25.53</v>
      </c>
      <c r="P7" s="24">
        <v>1.44</v>
      </c>
      <c r="Q7" s="24">
        <v>100</v>
      </c>
      <c r="R7" s="24">
        <v>2399</v>
      </c>
      <c r="S7" s="24">
        <v>70446</v>
      </c>
      <c r="T7" s="24">
        <v>294.64999999999998</v>
      </c>
      <c r="U7" s="24">
        <v>239.08</v>
      </c>
      <c r="V7" s="24">
        <v>1011</v>
      </c>
      <c r="W7" s="24">
        <v>0.1</v>
      </c>
      <c r="X7" s="24">
        <v>10110</v>
      </c>
      <c r="Y7" s="24">
        <v>92.84</v>
      </c>
      <c r="Z7" s="24">
        <v>95.61</v>
      </c>
      <c r="AA7" s="24">
        <v>90.84</v>
      </c>
      <c r="AB7" s="24">
        <v>89.03</v>
      </c>
      <c r="AC7" s="24">
        <v>88.97</v>
      </c>
      <c r="AD7" s="24">
        <v>96.14</v>
      </c>
      <c r="AE7" s="24">
        <v>95.6</v>
      </c>
      <c r="AF7" s="24">
        <v>93.57</v>
      </c>
      <c r="AG7" s="24">
        <v>96.48</v>
      </c>
      <c r="AH7" s="24">
        <v>100.84</v>
      </c>
      <c r="AI7" s="24">
        <v>100.11</v>
      </c>
      <c r="AJ7" s="24">
        <v>254.76</v>
      </c>
      <c r="AK7" s="24">
        <v>282.66000000000003</v>
      </c>
      <c r="AL7" s="24">
        <v>341.97</v>
      </c>
      <c r="AM7" s="24">
        <v>116.76</v>
      </c>
      <c r="AN7" s="24">
        <v>129.16</v>
      </c>
      <c r="AO7" s="24">
        <v>237</v>
      </c>
      <c r="AP7" s="24">
        <v>257.23</v>
      </c>
      <c r="AQ7" s="24">
        <v>293.54000000000002</v>
      </c>
      <c r="AR7" s="24">
        <v>224.6</v>
      </c>
      <c r="AS7" s="24">
        <v>135.16999999999999</v>
      </c>
      <c r="AT7" s="24">
        <v>144.34</v>
      </c>
      <c r="AU7" s="24">
        <v>292.45999999999998</v>
      </c>
      <c r="AV7" s="24">
        <v>303.95</v>
      </c>
      <c r="AW7" s="24">
        <v>265.75</v>
      </c>
      <c r="AX7" s="24">
        <v>405.41</v>
      </c>
      <c r="AY7" s="24">
        <v>402.9</v>
      </c>
      <c r="AZ7" s="24">
        <v>135.35</v>
      </c>
      <c r="BA7" s="24">
        <v>150.91999999999999</v>
      </c>
      <c r="BB7" s="24">
        <v>151.72</v>
      </c>
      <c r="BC7" s="24">
        <v>132.16</v>
      </c>
      <c r="BD7" s="24">
        <v>113.41</v>
      </c>
      <c r="BE7" s="24">
        <v>114.26</v>
      </c>
      <c r="BF7" s="24">
        <v>2145.2399999999998</v>
      </c>
      <c r="BG7" s="24">
        <v>2186.6999999999998</v>
      </c>
      <c r="BH7" s="24">
        <v>2168.66</v>
      </c>
      <c r="BI7" s="24">
        <v>2066.6799999999998</v>
      </c>
      <c r="BJ7" s="24">
        <v>300.63</v>
      </c>
      <c r="BK7" s="24">
        <v>782.91</v>
      </c>
      <c r="BL7" s="24">
        <v>783.21</v>
      </c>
      <c r="BM7" s="24">
        <v>902.04</v>
      </c>
      <c r="BN7" s="24">
        <v>992.16</v>
      </c>
      <c r="BO7" s="24">
        <v>950.64</v>
      </c>
      <c r="BP7" s="24">
        <v>876.32</v>
      </c>
      <c r="BQ7" s="24">
        <v>50.24</v>
      </c>
      <c r="BR7" s="24">
        <v>53.86</v>
      </c>
      <c r="BS7" s="24">
        <v>51.29</v>
      </c>
      <c r="BT7" s="24">
        <v>51.13</v>
      </c>
      <c r="BU7" s="24">
        <v>55.71</v>
      </c>
      <c r="BV7" s="24">
        <v>49.38</v>
      </c>
      <c r="BW7" s="24">
        <v>48.53</v>
      </c>
      <c r="BX7" s="24">
        <v>46.11</v>
      </c>
      <c r="BY7" s="24">
        <v>45.55</v>
      </c>
      <c r="BZ7" s="24">
        <v>38.549999999999997</v>
      </c>
      <c r="CA7" s="24">
        <v>39.479999999999997</v>
      </c>
      <c r="CB7" s="24">
        <v>222.77</v>
      </c>
      <c r="CC7" s="24">
        <v>207.81</v>
      </c>
      <c r="CD7" s="24">
        <v>220.78</v>
      </c>
      <c r="CE7" s="24">
        <v>222.22</v>
      </c>
      <c r="CF7" s="24">
        <v>205.17</v>
      </c>
      <c r="CG7" s="24">
        <v>316.97000000000003</v>
      </c>
      <c r="CH7" s="24">
        <v>326.17</v>
      </c>
      <c r="CI7" s="24">
        <v>336.93</v>
      </c>
      <c r="CJ7" s="24">
        <v>331.17</v>
      </c>
      <c r="CK7" s="24">
        <v>391.34</v>
      </c>
      <c r="CL7" s="24">
        <v>390.09</v>
      </c>
      <c r="CM7" s="24">
        <v>50.26</v>
      </c>
      <c r="CN7" s="24">
        <v>49.23</v>
      </c>
      <c r="CO7" s="24">
        <v>47.3</v>
      </c>
      <c r="CP7" s="24">
        <v>47.53</v>
      </c>
      <c r="CQ7" s="24">
        <v>57.41</v>
      </c>
      <c r="CR7" s="24">
        <v>46.36</v>
      </c>
      <c r="CS7" s="24">
        <v>46.45</v>
      </c>
      <c r="CT7" s="24">
        <v>45.36</v>
      </c>
      <c r="CU7" s="24">
        <v>45.93</v>
      </c>
      <c r="CV7" s="24">
        <v>44.52</v>
      </c>
      <c r="CW7" s="24">
        <v>45.56</v>
      </c>
      <c r="CX7" s="24">
        <v>100</v>
      </c>
      <c r="CY7" s="24">
        <v>100</v>
      </c>
      <c r="CZ7" s="24">
        <v>100</v>
      </c>
      <c r="DA7" s="24">
        <v>100</v>
      </c>
      <c r="DB7" s="24">
        <v>100</v>
      </c>
      <c r="DC7" s="24">
        <v>83.08</v>
      </c>
      <c r="DD7" s="24">
        <v>82.61</v>
      </c>
      <c r="DE7" s="24">
        <v>82.21</v>
      </c>
      <c r="DF7" s="24">
        <v>82.98</v>
      </c>
      <c r="DG7" s="24">
        <v>82.9</v>
      </c>
      <c r="DH7" s="24">
        <v>82.62</v>
      </c>
      <c r="DI7" s="24">
        <v>26.81</v>
      </c>
      <c r="DJ7" s="24">
        <v>29.81</v>
      </c>
      <c r="DK7" s="24">
        <v>33.450000000000003</v>
      </c>
      <c r="DL7" s="24">
        <v>37.26</v>
      </c>
      <c r="DM7" s="24">
        <v>40.229999999999997</v>
      </c>
      <c r="DN7" s="24">
        <v>33.75</v>
      </c>
      <c r="DO7" s="24">
        <v>36.21</v>
      </c>
      <c r="DP7" s="24">
        <v>39.69</v>
      </c>
      <c r="DQ7" s="24">
        <v>39.700000000000003</v>
      </c>
      <c r="DR7" s="24">
        <v>39.79</v>
      </c>
      <c r="DS7" s="24">
        <v>39.299999999999997</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109</v>
      </c>
      <c r="F13" t="s">
        <v>109</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飯田　更紗</cp:lastModifiedBy>
  <cp:lastPrinted>2026-02-02T06:24:40Z</cp:lastPrinted>
  <dcterms:created xsi:type="dcterms:W3CDTF">2025-12-23T06:32:13Z</dcterms:created>
  <dcterms:modified xsi:type="dcterms:W3CDTF">2026-02-03T07:39:40Z</dcterms:modified>
  <cp:category/>
</cp:coreProperties>
</file>