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nwdoc-sv\070 水道部\010 経営管理課\◎財務共有\02調査・回答・通知\石狩振興局\R7年度\1月\【照会：〆2月4日(水)】公営企業に係る経営比較分析表(令和6年度決算)の分析・公表について\経営比較分析表(地方財政決算情報管理システムよりダウンロード)\"/>
    </mc:Choice>
  </mc:AlternateContent>
  <xr:revisionPtr revIDLastSave="0" documentId="13_ncr:1_{0844503D-FBF1-48C0-BC82-342BC53B6E47}" xr6:coauthVersionLast="47" xr6:coauthVersionMax="47" xr10:uidLastSave="{00000000-0000-0000-0000-000000000000}"/>
  <workbookProtection workbookAlgorithmName="SHA-512" workbookHashValue="eFVXqPNMTqD0bJl5jL2AKSGzk4fWhBx8pzj2T7biRlDde1B4vv5Aw1txxD4qhnorvRBfcmvgrdA6OP7iG1DJRw==" workbookSaltValue="V2DwcXDgzCsaWs46whvEDA==" workbookSpinCount="100000" lockStructure="1"/>
  <bookViews>
    <workbookView xWindow="20370" yWindow="-468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G85" i="4"/>
  <c r="E85" i="4"/>
  <c r="AT10" i="4"/>
  <c r="AL10" i="4"/>
  <c r="I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<sst xmlns="http://schemas.openxmlformats.org/spreadsheetml/2006/main" count="231" uniqueCount="116">
  <si>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</si>
  <si>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</si>
  <si>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</si>
  <si>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</si>
  <si>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</si>
  <si>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</si>
  <si>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</si>
  <si>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</si>
  <si>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</si>
  <si>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</si>
  <si>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</si>
  <si>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</si>
  <si>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</si>
  <si>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</si>
  <si>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</si>
  <si>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</si>
  <si>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</si>
  <si>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</si>
  <si>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</si>
  <si>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</si>
  <si>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</si>
  <si>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</si>
  <si>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</si>
  <si>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</si>
  <si>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</si>
  <si>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</si>
  <si>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</si>
  <si>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</si>
  <si>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</si>
  <si>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</si>
  <si>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</si>
  <si>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</si>
  <si>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</si>
  <si>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</si>
  <si>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</si>
  <si>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</si>
  <si>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</si>
  <si>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</si>
  <si>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</si>
  <si>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</si>
  <si>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</si>
  <si>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</si>
  <si>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</si>
  <si>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</si>
  <si>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</si>
  <si>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</si>
  <si>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</si>
  <si>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</si>
  <si>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</si>
  <si>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</si>
  <si>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</si>
  <si>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</si>
  <si>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</si>
  <si>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</si>
  <si>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</si>
  <si>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</si>
  <si>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</si>
  <si>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</si>
  <si>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</si>
  <si>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</si>
  <si>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</si>
  <si>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</si>
  <si>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</si>
  <si>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</si>
  <si>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</si>
  <si>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</si>
  <si>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</si>
  <si>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</si>
  <si>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</si>
  <si>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</si>
  <si>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</si>
  <si>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</si>
  <si>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</si>
  <si>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</si>
  <si>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</si>
  <si>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</si>
  <si>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</si>
  <si>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</si>
  <si>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</si>
  <si>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</si>
  <si>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</si>
  <si>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</si>
  <si>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</si>
  <si>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</si>
  <si>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</si>
  <si>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</si>
  <si>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</si>
  <si>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</si>
  <si>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</si>
  <si>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</si>
  <si>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</si>
  <si>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</si>
  <si>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</si>
  <si>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</si>
  <si>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</si>
  <si>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</si>
  <si>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恵庭市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</si>
  <si>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</si>
  <si>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</si>
  <si>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</si>
  <si>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</si>
  <si>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</si>
  <si>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</si>
  <si>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</si>
  <si>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</si>
  <si>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</si>
  <si>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</si>
  <si>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</si>
  <si>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</si>
  <si>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</si>
  <si>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</si>
  <si>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</si>
  <si>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</si>
  <si>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現状としては、経常収支比率及び経費回収率が100％を上回っていることから、現在の経営状況は良好と判断しています。
　今後は、物価及び労務単価の上昇、老朽化の進展に伴う更新需要の増大や耐震化への対応、近年の自然災害への対策などによる費用の増加に加え、人口減少による収入の減少も見込まれ、経営環境は厳しさを増していくことが想定されています。
　引き続き、「恵庭市下水道ビジョン・経営戦略」に基づくフォローアップと中長期的な健全経営を見据えた取り組みを進めて参ります。</t>
    <rPh sb="1" eb="3">
      <t>ゲンジョウ</t>
    </rPh>
    <rPh sb="8" eb="14">
      <t>ケイジョウシュウシヒリツ</t>
    </rPh>
    <rPh sb="14" eb="15">
      <t>オヨ</t>
    </rPh>
    <rPh sb="16" eb="21">
      <t>ケイヒカイシュウリツ</t>
    </rPh>
    <rPh sb="27" eb="29">
      <t>ウワマワ</t>
    </rPh>
    <rPh sb="38" eb="40">
      <t>ゲンザイ</t>
    </rPh>
    <rPh sb="41" eb="45">
      <t>ケイエイジョウキョウ</t>
    </rPh>
    <rPh sb="46" eb="48">
      <t>リョウコウ</t>
    </rPh>
    <rPh sb="49" eb="51">
      <t>ハンダン</t>
    </rPh>
    <rPh sb="59" eb="61">
      <t>コンゴ</t>
    </rPh>
    <rPh sb="63" eb="65">
      <t>ブッカ</t>
    </rPh>
    <rPh sb="65" eb="66">
      <t>オヨ</t>
    </rPh>
    <rPh sb="67" eb="71">
      <t>ロウムタンカ</t>
    </rPh>
    <rPh sb="72" eb="74">
      <t>ジョウショウ</t>
    </rPh>
    <rPh sb="75" eb="78">
      <t>ロウキュウカ</t>
    </rPh>
    <rPh sb="79" eb="81">
      <t>シンテン</t>
    </rPh>
    <rPh sb="82" eb="83">
      <t>トモナ</t>
    </rPh>
    <rPh sb="84" eb="88">
      <t>コウシンジュヨウ</t>
    </rPh>
    <rPh sb="89" eb="91">
      <t>ゾウダイ</t>
    </rPh>
    <rPh sb="92" eb="95">
      <t>タイシンカ</t>
    </rPh>
    <rPh sb="97" eb="99">
      <t>タイオウ</t>
    </rPh>
    <rPh sb="100" eb="102">
      <t>キンネン</t>
    </rPh>
    <rPh sb="103" eb="107">
      <t>シゼンサイガイ</t>
    </rPh>
    <rPh sb="109" eb="111">
      <t>タイサク</t>
    </rPh>
    <rPh sb="116" eb="118">
      <t>ヒヨウ</t>
    </rPh>
    <rPh sb="119" eb="121">
      <t>ゾウカ</t>
    </rPh>
    <rPh sb="122" eb="123">
      <t>クワ</t>
    </rPh>
    <rPh sb="125" eb="127">
      <t>ジンコウ</t>
    </rPh>
    <rPh sb="127" eb="129">
      <t>ゲンショウ</t>
    </rPh>
    <rPh sb="132" eb="134">
      <t>シュウニュウ</t>
    </rPh>
    <rPh sb="135" eb="137">
      <t>ゲンショウ</t>
    </rPh>
    <rPh sb="138" eb="140">
      <t>ミコ</t>
    </rPh>
    <rPh sb="143" eb="147">
      <t>ケイエイカンキョウ</t>
    </rPh>
    <rPh sb="148" eb="149">
      <t>キビ</t>
    </rPh>
    <rPh sb="152" eb="153">
      <t>マ</t>
    </rPh>
    <rPh sb="160" eb="162">
      <t>ソウテイ</t>
    </rPh>
    <rPh sb="171" eb="172">
      <t>ヒ</t>
    </rPh>
    <rPh sb="173" eb="174">
      <t>ツヅ</t>
    </rPh>
    <rPh sb="177" eb="180">
      <t>エニワシ</t>
    </rPh>
    <rPh sb="180" eb="183">
      <t>ゲスイドウ</t>
    </rPh>
    <rPh sb="188" eb="192">
      <t>ケイエイセンリャク</t>
    </rPh>
    <rPh sb="194" eb="195">
      <t>モト</t>
    </rPh>
    <rPh sb="205" eb="209">
      <t>チュウチョウキテキ</t>
    </rPh>
    <rPh sb="210" eb="214">
      <t>ケンゼンケイエイ</t>
    </rPh>
    <rPh sb="215" eb="217">
      <t>ミス</t>
    </rPh>
    <rPh sb="219" eb="220">
      <t>ト</t>
    </rPh>
    <rPh sb="221" eb="222">
      <t>ク</t>
    </rPh>
    <rPh sb="224" eb="225">
      <t>スス</t>
    </rPh>
    <rPh sb="227" eb="228">
      <t>マイ</t>
    </rPh>
    <phoneticPr fontId="4"/>
  </si>
  <si>
    <t>　管渠老朽化率は6.47%と前年度比で約1.7ポイント上昇しました。全国平均値に比べると比較的低い状況ですが類似団体平均値を上回っています。なお、道路陥没の発生が増えるとされる供用後30年経過した管渠の割合は全体の約72.1％と微増傾向が続いています。
　以上を踏まえ、今後もストックマネジメント計画に基づく健全度の把握と管更生や布設替えを計画的に進め、安全で安心な市民生活を確保して参ります。</t>
    <rPh sb="1" eb="3">
      <t>カンキョ</t>
    </rPh>
    <rPh sb="3" eb="7">
      <t>ロウキュウカリツ</t>
    </rPh>
    <rPh sb="14" eb="18">
      <t>ゼンネンドヒ</t>
    </rPh>
    <rPh sb="19" eb="20">
      <t>ヤク</t>
    </rPh>
    <rPh sb="27" eb="29">
      <t>ジョウショウ</t>
    </rPh>
    <rPh sb="34" eb="39">
      <t>ゼンコクヘイキンチ</t>
    </rPh>
    <rPh sb="40" eb="41">
      <t>クラ</t>
    </rPh>
    <rPh sb="44" eb="47">
      <t>ヒカクテキ</t>
    </rPh>
    <rPh sb="47" eb="48">
      <t>ヒク</t>
    </rPh>
    <rPh sb="49" eb="51">
      <t>ジョウキョウ</t>
    </rPh>
    <rPh sb="54" eb="58">
      <t>ルイジダンタイ</t>
    </rPh>
    <rPh sb="58" eb="61">
      <t>ヘイキンチ</t>
    </rPh>
    <rPh sb="62" eb="64">
      <t>ウワマワ</t>
    </rPh>
    <rPh sb="73" eb="77">
      <t>ドウロカンボツ</t>
    </rPh>
    <rPh sb="78" eb="80">
      <t>ハッセイ</t>
    </rPh>
    <rPh sb="81" eb="82">
      <t>フ</t>
    </rPh>
    <rPh sb="88" eb="91">
      <t>キョウヨウゴ</t>
    </rPh>
    <rPh sb="93" eb="94">
      <t>ネン</t>
    </rPh>
    <rPh sb="94" eb="96">
      <t>ケイカ</t>
    </rPh>
    <rPh sb="98" eb="100">
      <t>カンキョ</t>
    </rPh>
    <rPh sb="101" eb="103">
      <t>ワリアイ</t>
    </rPh>
    <rPh sb="104" eb="106">
      <t>ゼンタイ</t>
    </rPh>
    <rPh sb="107" eb="108">
      <t>ヤク</t>
    </rPh>
    <rPh sb="114" eb="116">
      <t>ビゾウ</t>
    </rPh>
    <rPh sb="116" eb="118">
      <t>ケイコウ</t>
    </rPh>
    <rPh sb="119" eb="120">
      <t>ツヅ</t>
    </rPh>
    <rPh sb="128" eb="130">
      <t>イジョウ</t>
    </rPh>
    <rPh sb="131" eb="132">
      <t>フ</t>
    </rPh>
    <rPh sb="135" eb="137">
      <t>コンゴ</t>
    </rPh>
    <rPh sb="148" eb="150">
      <t>ケイカク</t>
    </rPh>
    <rPh sb="151" eb="152">
      <t>モト</t>
    </rPh>
    <rPh sb="154" eb="157">
      <t>ケンゼンド</t>
    </rPh>
    <rPh sb="158" eb="160">
      <t>ハアク</t>
    </rPh>
    <rPh sb="161" eb="162">
      <t>カン</t>
    </rPh>
    <rPh sb="162" eb="164">
      <t>コウセイ</t>
    </rPh>
    <rPh sb="165" eb="168">
      <t>フセツガ</t>
    </rPh>
    <rPh sb="170" eb="173">
      <t>ケイカクテキ</t>
    </rPh>
    <rPh sb="174" eb="175">
      <t>スス</t>
    </rPh>
    <rPh sb="177" eb="179">
      <t>アンゼン</t>
    </rPh>
    <rPh sb="180" eb="182">
      <t>アンシン</t>
    </rPh>
    <rPh sb="183" eb="187">
      <t>シミンセイカツ</t>
    </rPh>
    <rPh sb="188" eb="190">
      <t>カクホ</t>
    </rPh>
    <rPh sb="192" eb="193">
      <t>マイ</t>
    </rPh>
    <phoneticPr fontId="4"/>
  </si>
  <si>
    <t>(1)健全性について
　経常収支比率については前年度より微増し100％を超えており、累積欠損比率についても0％を維持していることから健全経営がなされているものと考えます。
(2)効率性について
　効率性の指標の一つである施設利用率は類似団体を下回っていますが、年々増加傾向であります。一方で汚水処理原価は変動がなく安定しており、類似団体と比較しても安価であるため、効率的な管渠および処理場の整備や維持管理ができているものと考えます。
　今後は人口減少による流入水量の減少が予測されるため、施設利用率が下がる可能性があります。
　そのため将来的にダウンサイジング等、施設を効率的に使用する手法の検討が必要と考えます。</t>
    <rPh sb="3" eb="6">
      <t>ケンゼンセイ</t>
    </rPh>
    <rPh sb="12" eb="18">
      <t>ケイジョウシュウシヒリツ</t>
    </rPh>
    <rPh sb="23" eb="26">
      <t>ゼンネンド</t>
    </rPh>
    <rPh sb="28" eb="30">
      <t>ビゾウ</t>
    </rPh>
    <rPh sb="36" eb="37">
      <t>コ</t>
    </rPh>
    <rPh sb="42" eb="44">
      <t>ルイセキ</t>
    </rPh>
    <rPh sb="44" eb="48">
      <t>ケッソンヒリツ</t>
    </rPh>
    <rPh sb="56" eb="58">
      <t>イジ</t>
    </rPh>
    <rPh sb="66" eb="70">
      <t>ケンゼンケイエイ</t>
    </rPh>
    <rPh sb="80" eb="81">
      <t>カンガ</t>
    </rPh>
    <rPh sb="90" eb="93">
      <t>コウリツセイ</t>
    </rPh>
    <rPh sb="99" eb="102">
      <t>コウリツセイ</t>
    </rPh>
    <rPh sb="103" eb="105">
      <t>シヒョウ</t>
    </rPh>
    <rPh sb="106" eb="107">
      <t>ヒト</t>
    </rPh>
    <rPh sb="111" eb="113">
      <t>シセツ</t>
    </rPh>
    <rPh sb="113" eb="116">
      <t>リヨウリツ</t>
    </rPh>
    <rPh sb="117" eb="121">
      <t>ルイジダンタイ</t>
    </rPh>
    <rPh sb="122" eb="124">
      <t>シタマワ</t>
    </rPh>
    <rPh sb="131" eb="133">
      <t>ネンネン</t>
    </rPh>
    <rPh sb="133" eb="137">
      <t>ゾウカケイコウ</t>
    </rPh>
    <rPh sb="143" eb="145">
      <t>イッポウ</t>
    </rPh>
    <rPh sb="146" eb="148">
      <t>オスイ</t>
    </rPh>
    <rPh sb="148" eb="152">
      <t>ショリゲンカ</t>
    </rPh>
    <rPh sb="153" eb="155">
      <t>ヘンドウ</t>
    </rPh>
    <rPh sb="158" eb="160">
      <t>アンテイ</t>
    </rPh>
    <rPh sb="165" eb="169">
      <t>ルイジダンタイ</t>
    </rPh>
    <rPh sb="170" eb="172">
      <t>ヒカク</t>
    </rPh>
    <rPh sb="175" eb="177">
      <t>アンカ</t>
    </rPh>
    <rPh sb="183" eb="186">
      <t>コウリツテキ</t>
    </rPh>
    <rPh sb="187" eb="189">
      <t>カンキョ</t>
    </rPh>
    <rPh sb="192" eb="195">
      <t>ショリジョウ</t>
    </rPh>
    <rPh sb="196" eb="198">
      <t>セイビ</t>
    </rPh>
    <rPh sb="199" eb="203">
      <t>イジカンリ</t>
    </rPh>
    <rPh sb="212" eb="213">
      <t>カンガ</t>
    </rPh>
    <rPh sb="219" eb="221">
      <t>コンゴ</t>
    </rPh>
    <rPh sb="222" eb="226">
      <t>ジンコウゲンショウ</t>
    </rPh>
    <rPh sb="229" eb="232">
      <t>リュウニュウスイ</t>
    </rPh>
    <rPh sb="232" eb="233">
      <t>リョウ</t>
    </rPh>
    <rPh sb="234" eb="236">
      <t>ゲンショウ</t>
    </rPh>
    <rPh sb="237" eb="239">
      <t>ヨソク</t>
    </rPh>
    <rPh sb="245" eb="247">
      <t>シセツ</t>
    </rPh>
    <rPh sb="247" eb="250">
      <t>リヨウリツ</t>
    </rPh>
    <rPh sb="251" eb="252">
      <t>サ</t>
    </rPh>
    <rPh sb="254" eb="257">
      <t>カノウセイ</t>
    </rPh>
    <rPh sb="269" eb="272">
      <t>ショウライテキ</t>
    </rPh>
    <rPh sb="281" eb="282">
      <t>ナド</t>
    </rPh>
    <rPh sb="283" eb="285">
      <t>シセツ</t>
    </rPh>
    <rPh sb="286" eb="289">
      <t>コウリツテキ</t>
    </rPh>
    <rPh sb="290" eb="292">
      <t>シヨウ</t>
    </rPh>
    <rPh sb="294" eb="296">
      <t>シュホウ</t>
    </rPh>
    <rPh sb="297" eb="299">
      <t>ケントウ</t>
    </rPh>
    <rPh sb="300" eb="302">
      <t>ヒツヨウ</t>
    </rPh>
    <rPh sb="303" eb="30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</si>
</sst>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0.06</c:v>
                </c:pt>
                <c:pt idx="1">
                  <c:v>0.02</c:v>
                </c:pt>
                <c:pt idx="2" formatCode="#,##0.00;&quot;△&quot;#,##0.00">
                  <c:v>0</c:v>
                </c:pt>
                <c:pt idx="3" formatCode="#,##0.00;&quot;△&quot;#,##0.00">
                  <c:v>0</c:v>
                </c:pt>
                <c:pt idx="4">
                  <c:v>0.04</c:v>
                </c:pt>
              </c:numCache>
            </c:numRef>
          </c:val>
          <c:extLst>
            <c:ext xmlns:c16="http://schemas.microsoft.com/office/drawing/2014/chart" uri="{C3380CC4-5D6E-409C-BE32-E72D297353CC}">
              <c16:uniqueId val="{00000000-F325-4B6A-8751-BCF1E1FC825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F325-4B6A-8751-BCF1E1FC825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57.21</c:v>
                </c:pt>
                <c:pt idx="1">
                  <c:v>58.86</c:v>
                </c:pt>
                <c:pt idx="2">
                  <c:v>60.28</c:v>
                </c:pt>
                <c:pt idx="3">
                  <c:v>60.11</c:v>
                </c:pt>
                <c:pt idx="4">
                  <c:v>61.33</c:v>
                </c:pt>
              </c:numCache>
            </c:numRef>
          </c:val>
          <c:extLst>
            <c:ext xmlns:c16="http://schemas.microsoft.com/office/drawing/2014/chart" uri="{C3380CC4-5D6E-409C-BE32-E72D297353CC}">
              <c16:uniqueId val="{00000000-EF94-4DAA-B84B-E181FDB256E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EF94-4DAA-B84B-E181FDB256E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99.82</c:v>
                </c:pt>
                <c:pt idx="1">
                  <c:v>99.83</c:v>
                </c:pt>
                <c:pt idx="2">
                  <c:v>99.84</c:v>
                </c:pt>
                <c:pt idx="3">
                  <c:v>99.85</c:v>
                </c:pt>
                <c:pt idx="4">
                  <c:v>99.85</c:v>
                </c:pt>
              </c:numCache>
            </c:numRef>
          </c:val>
          <c:extLst>
            <c:ext xmlns:c16="http://schemas.microsoft.com/office/drawing/2014/chart" uri="{C3380CC4-5D6E-409C-BE32-E72D297353CC}">
              <c16:uniqueId val="{00000000-ABA1-413C-8A45-C9307F2CBF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ABA1-413C-8A45-C9307F2CBF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107.5</c:v>
                </c:pt>
                <c:pt idx="1">
                  <c:v>107.45</c:v>
                </c:pt>
                <c:pt idx="2">
                  <c:v>105.63</c:v>
                </c:pt>
                <c:pt idx="3">
                  <c:v>103.84</c:v>
                </c:pt>
                <c:pt idx="4">
                  <c:v>104.3</c:v>
                </c:pt>
              </c:numCache>
            </c:numRef>
          </c:val>
          <c:extLst>
            <c:ext xmlns:c16="http://schemas.microsoft.com/office/drawing/2014/chart" uri="{C3380CC4-5D6E-409C-BE32-E72D297353CC}">
              <c16:uniqueId val="{00000000-2349-45A1-9796-496F7979E00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2349-45A1-9796-496F7979E00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28.56</c:v>
                </c:pt>
                <c:pt idx="1">
                  <c:v>31.59</c:v>
                </c:pt>
                <c:pt idx="2">
                  <c:v>34.299999999999997</c:v>
                </c:pt>
                <c:pt idx="3">
                  <c:v>37.28</c:v>
                </c:pt>
                <c:pt idx="4">
                  <c:v>39.700000000000003</c:v>
                </c:pt>
              </c:numCache>
            </c:numRef>
          </c:val>
          <c:extLst>
            <c:ext xmlns:c16="http://schemas.microsoft.com/office/drawing/2014/chart" uri="{C3380CC4-5D6E-409C-BE32-E72D297353CC}">
              <c16:uniqueId val="{00000000-CCE2-4F4E-95B0-91F6ECDE248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CCE2-4F4E-95B0-91F6ECDE248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0.9</c:v>
                </c:pt>
                <c:pt idx="1">
                  <c:v>1.85</c:v>
                </c:pt>
                <c:pt idx="2">
                  <c:v>3.3</c:v>
                </c:pt>
                <c:pt idx="3">
                  <c:v>4.7699999999999996</c:v>
                </c:pt>
                <c:pt idx="4">
                  <c:v>6.47</c:v>
                </c:pt>
              </c:numCache>
            </c:numRef>
          </c:val>
          <c:extLst>
            <c:ext xmlns:c16="http://schemas.microsoft.com/office/drawing/2014/chart" uri="{C3380CC4-5D6E-409C-BE32-E72D297353CC}">
              <c16:uniqueId val="{00000000-DCA9-44C4-91FA-447C06E02CC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DCA9-44C4-91FA-447C06E02CC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AB-4033-92B5-2FBB64978A5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CBAB-4033-92B5-2FBB64978A5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159.57</c:v>
                </c:pt>
                <c:pt idx="1">
                  <c:v>175.69</c:v>
                </c:pt>
                <c:pt idx="2">
                  <c:v>193.95</c:v>
                </c:pt>
                <c:pt idx="3">
                  <c:v>192.9</c:v>
                </c:pt>
                <c:pt idx="4">
                  <c:v>198.31</c:v>
                </c:pt>
              </c:numCache>
            </c:numRef>
          </c:val>
          <c:extLst>
            <c:ext xmlns:c16="http://schemas.microsoft.com/office/drawing/2014/chart" uri="{C3380CC4-5D6E-409C-BE32-E72D297353CC}">
              <c16:uniqueId val="{00000000-7776-4859-A8A6-DFB6741EE8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776-4859-A8A6-DFB6741EE8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1205.76</c:v>
                </c:pt>
                <c:pt idx="1">
                  <c:v>1165.42</c:v>
                </c:pt>
                <c:pt idx="2">
                  <c:v>1143.74</c:v>
                </c:pt>
                <c:pt idx="3">
                  <c:v>1126.1199999999999</c:v>
                </c:pt>
                <c:pt idx="4">
                  <c:v>426.28</c:v>
                </c:pt>
              </c:numCache>
            </c:numRef>
          </c:val>
          <c:extLst>
            <c:ext xmlns:c16="http://schemas.microsoft.com/office/drawing/2014/chart" uri="{C3380CC4-5D6E-409C-BE32-E72D297353CC}">
              <c16:uniqueId val="{00000000-43A1-4D68-BE44-5F63579366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43A1-4D68-BE44-5F63579366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100.86</c:v>
                </c:pt>
                <c:pt idx="1">
                  <c:v>101.36</c:v>
                </c:pt>
                <c:pt idx="2">
                  <c:v>102.06</c:v>
                </c:pt>
                <c:pt idx="3">
                  <c:v>104.49</c:v>
                </c:pt>
                <c:pt idx="4">
                  <c:v>103.95</c:v>
                </c:pt>
              </c:numCache>
            </c:numRef>
          </c:val>
          <c:extLst>
            <c:ext xmlns:c16="http://schemas.microsoft.com/office/drawing/2014/chart" uri="{C3380CC4-5D6E-409C-BE32-E72D297353CC}">
              <c16:uniqueId val="{00000000-E0AD-4D59-914D-9756AE95B2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E0AD-4D59-914D-9756AE95B2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127.88</c:v>
                </c:pt>
                <c:pt idx="1">
                  <c:v>127.74</c:v>
                </c:pt>
                <c:pt idx="2">
                  <c:v>127.98</c:v>
                </c:pt>
                <c:pt idx="3">
                  <c:v>125.51</c:v>
                </c:pt>
                <c:pt idx="4">
                  <c:v>125.75</c:v>
                </c:pt>
              </c:numCache>
            </c:numRef>
          </c:val>
          <c:extLst>
            <c:ext xmlns:c16="http://schemas.microsoft.com/office/drawing/2014/chart" uri="{C3380CC4-5D6E-409C-BE32-E72D297353CC}">
              <c16:uniqueId val="{00000000-3206-4DCE-BDBD-CD0C0773A4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3206-4DCE-BDBD-CD0C0773A4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 zoomScale="110" zoomScaleNormal="11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恵庭市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70446</v>
      </c>
      <c r="AM8" s="44"/>
      <c r="AN8" s="44"/>
      <c r="AO8" s="44"/>
      <c r="AP8" s="44"/>
      <c r="AQ8" s="44"/>
      <c r="AR8" s="44"/>
      <c r="AS8" s="44"/>
      <c r="AT8" s="45">
        <f>データ!T6</f>
        <v>294.64999999999998</v>
      </c>
      <c r="AU8" s="45"/>
      <c r="AV8" s="45"/>
      <c r="AW8" s="45"/>
      <c r="AX8" s="45"/>
      <c r="AY8" s="45"/>
      <c r="AZ8" s="45"/>
      <c r="BA8" s="45"/>
      <c r="BB8" s="45">
        <f>データ!U6</f>
        <v>239.08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60.36</v>
      </c>
      <c r="J10" s="45"/>
      <c r="K10" s="45"/>
      <c r="L10" s="45"/>
      <c r="M10" s="45"/>
      <c r="N10" s="45"/>
      <c r="O10" s="45"/>
      <c r="P10" s="45">
        <f>データ!P6</f>
        <v>97.81</v>
      </c>
      <c r="Q10" s="45"/>
      <c r="R10" s="45"/>
      <c r="S10" s="45"/>
      <c r="T10" s="45"/>
      <c r="U10" s="45"/>
      <c r="V10" s="45"/>
      <c r="W10" s="45">
        <f>データ!Q6</f>
        <v>74.260000000000005</v>
      </c>
      <c r="X10" s="45"/>
      <c r="Y10" s="45"/>
      <c r="Z10" s="45"/>
      <c r="AA10" s="45"/>
      <c r="AB10" s="45"/>
      <c r="AC10" s="45"/>
      <c r="AD10" s="44">
        <f>データ!R6</f>
        <v>2399</v>
      </c>
      <c r="AE10" s="44"/>
      <c r="AF10" s="44"/>
      <c r="AG10" s="44"/>
      <c r="AH10" s="44"/>
      <c r="AI10" s="44"/>
      <c r="AJ10" s="44"/>
      <c r="AK10" s="2"/>
      <c r="AL10" s="44">
        <f>データ!V6</f>
        <v>68588</v>
      </c>
      <c r="AM10" s="44"/>
      <c r="AN10" s="44"/>
      <c r="AO10" s="44"/>
      <c r="AP10" s="44"/>
      <c r="AQ10" s="44"/>
      <c r="AR10" s="44"/>
      <c r="AS10" s="44"/>
      <c r="AT10" s="45">
        <f>データ!W6</f>
        <v>18.75</v>
      </c>
      <c r="AU10" s="45"/>
      <c r="AV10" s="45"/>
      <c r="AW10" s="45"/>
      <c r="AX10" s="45"/>
      <c r="AY10" s="45"/>
      <c r="AZ10" s="45"/>
      <c r="BA10" s="45"/>
      <c r="BB10" s="45">
        <f>データ!X6</f>
        <v>3658.03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1D/gxzot5peY44mRDFhmzczUqaVIdvFmk9qMurHZX3mtkKCXyttnCR5Hlo0vgmLfL3HHR+TcUDBMdU1Y6RILw==" saltValue="A82lomd6YOiBLXToraVc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12319</v>
      </c>
      <c r="D6" s="19">
        <f t="shared" si="3"/>
        <v>46</v>
      </c>
      <c r="E6" s="19">
        <f t="shared" si="3"/>
        <v>17</v>
      </c>
      <c r="F6" s="19">
        <f t="shared" si="3"/>
        <v>1</v>
      </c>
      <c r="G6" s="19">
        <f t="shared" si="3"/>
        <v>0</v>
      </c>
      <c r="H6" s="19" t="str">
        <f t="shared" si="3"/>
        <v>北海道　恵庭市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60.36</v>
      </c>
      <c r="P6" s="20">
        <f t="shared" si="3"/>
        <v>97.81</v>
      </c>
      <c r="Q6" s="20">
        <f t="shared" si="3"/>
        <v>74.260000000000005</v>
      </c>
      <c r="R6" s="20">
        <f t="shared" si="3"/>
        <v>2399</v>
      </c>
      <c r="S6" s="20">
        <f t="shared" si="3"/>
        <v>70446</v>
      </c>
      <c r="T6" s="20">
        <f t="shared" si="3"/>
        <v>294.64999999999998</v>
      </c>
      <c r="U6" s="20">
        <f t="shared" si="3"/>
        <v>239.08</v>
      </c>
      <c r="V6" s="20">
        <f t="shared" si="3"/>
        <v>68588</v>
      </c>
      <c r="W6" s="20">
        <f t="shared" si="3"/>
        <v>18.75</v>
      </c>
      <c r="X6" s="20">
        <f t="shared" si="3"/>
        <v>3658.03</v>
      </c>
      <c r="Y6" s="21">
        <f>IF(Y7="",NA(),Y7)</f>
        <v>107.5</v>
      </c>
      <c r="Z6" s="21">
        <f t="shared" ref="Z6:AH6" si="4">IF(Z7="",NA(),Z7)</f>
        <v>107.45</v>
      </c>
      <c r="AA6" s="21">
        <f t="shared" si="4"/>
        <v>105.63</v>
      </c>
      <c r="AB6" s="21">
        <f t="shared" si="4"/>
        <v>103.84</v>
      </c>
      <c r="AC6" s="21">
        <f t="shared" si="4"/>
        <v>104.3</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159.57</v>
      </c>
      <c r="AV6" s="21">
        <f t="shared" ref="AV6:BD6" si="6">IF(AV7="",NA(),AV7)</f>
        <v>175.69</v>
      </c>
      <c r="AW6" s="21">
        <f t="shared" si="6"/>
        <v>193.95</v>
      </c>
      <c r="AX6" s="21">
        <f t="shared" si="6"/>
        <v>192.9</v>
      </c>
      <c r="AY6" s="21">
        <f t="shared" si="6"/>
        <v>198.31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1205.76</v>
      </c>
      <c r="BG6" s="21">
        <f t="shared" ref="BG6:BO6" si="7">IF(BG7="",NA(),BG7)</f>
        <v>1165.42</v>
      </c>
      <c r="BH6" s="21">
        <f t="shared" si="7"/>
        <v>1143.74</v>
      </c>
      <c r="BI6" s="21">
        <f t="shared" si="7"/>
        <v>1126.1199999999999</v>
      </c>
      <c r="BJ6" s="21">
        <f t="shared" si="7"/>
        <v>426.28</v>
      </c>
      <c r="BK6" s="21">
        <f t="shared" si="7"/>
        <v>857.88</v>
      </c>
      <c r="BL6" s="21">
        <f t="shared" si="7"/>
        <v>825.1</v>
      </c>
      <c r="BM6" s="21">
        <f t="shared" si="7"/>
        <v>789.87</v>
      </c>
      <c r="BN6" s="21">
        <f t="shared" si="7"/>
        <v>749.43</v>
      </c>
      <c r="BO6" s="21">
        <f t="shared" si="7"/>
        <v>698.04</v>
      </c>
      <c r="BP6" s="20" t="str">
        <f>IF(BP7="","",IF(BP7="-","【-】","【"&amp;SUBSTITUTE(TEXT(BP7,"#,##0.00"),"-","△")&amp;"】"))</f>
        <v>【602.56】</v>
      </c>
      <c r="BQ6" s="21">
        <f>IF(BQ7="",NA(),BQ7)</f>
        <v>100.86</v>
      </c>
      <c r="BR6" s="21">
        <f t="shared" ref="BR6:BZ6" si="8">IF(BR7="",NA(),BR7)</f>
        <v>101.36</v>
      </c>
      <c r="BS6" s="21">
        <f t="shared" si="8"/>
        <v>102.06</v>
      </c>
      <c r="BT6" s="21">
        <f t="shared" si="8"/>
        <v>104.49</v>
      </c>
      <c r="BU6" s="21">
        <f t="shared" si="8"/>
        <v>103.95</v>
      </c>
      <c r="BV6" s="21">
        <f t="shared" si="8"/>
        <v>94.97</v>
      </c>
      <c r="BW6" s="21">
        <f t="shared" si="8"/>
        <v>97.07</v>
      </c>
      <c r="BX6" s="21">
        <f t="shared" si="8"/>
        <v>98.06</v>
      </c>
      <c r="BY6" s="21">
        <f t="shared" si="8"/>
        <v>98.46</v>
      </c>
      <c r="BZ6" s="21">
        <f t="shared" si="8"/>
        <v>97.98</v>
      </c>
      <c r="CA6" s="20" t="str">
        <f>IF(CA7="","",IF(CA7="-","【-】","【"&amp;SUBSTITUTE(TEXT(CA7,"#,##0.00"),"-","△")&amp;"】"))</f>
        <v>【97.94】</v>
      </c>
      <c r="CB6" s="21">
        <f>IF(CB7="",NA(),CB7)</f>
        <v>127.88</v>
      </c>
      <c r="CC6" s="21">
        <f t="shared" ref="CC6:CK6" si="9">IF(CC7="",NA(),CC7)</f>
        <v>127.74</v>
      </c>
      <c r="CD6" s="21">
        <f t="shared" si="9"/>
        <v>127.98</v>
      </c>
      <c r="CE6" s="21">
        <f t="shared" si="9"/>
        <v>125.51</v>
      </c>
      <c r="CF6" s="21">
        <f t="shared" si="9"/>
        <v>125.75</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57.21</v>
      </c>
      <c r="CN6" s="21">
        <f t="shared" ref="CN6:CV6" si="10">IF(CN7="",NA(),CN7)</f>
        <v>58.86</v>
      </c>
      <c r="CO6" s="21">
        <f t="shared" si="10"/>
        <v>60.28</v>
      </c>
      <c r="CP6" s="21">
        <f t="shared" si="10"/>
        <v>60.11</v>
      </c>
      <c r="CQ6" s="21">
        <f t="shared" si="10"/>
        <v>61.33</v>
      </c>
      <c r="CR6" s="21">
        <f t="shared" si="10"/>
        <v>65.28</v>
      </c>
      <c r="CS6" s="21">
        <f t="shared" si="10"/>
        <v>64.92</v>
      </c>
      <c r="CT6" s="21">
        <f t="shared" si="10"/>
        <v>64.14</v>
      </c>
      <c r="CU6" s="21">
        <f t="shared" si="10"/>
        <v>63.71</v>
      </c>
      <c r="CV6" s="21">
        <f t="shared" si="10"/>
        <v>64.95</v>
      </c>
      <c r="CW6" s="20" t="str">
        <f>IF(CW7="","",IF(CW7="-","【-】","【"&amp;SUBSTITUTE(TEXT(CW7,"#,##0.00"),"-","△")&amp;"】"))</f>
        <v>【60.13】</v>
      </c>
      <c r="CX6" s="21">
        <f>IF(CX7="",NA(),CX7)</f>
        <v>99.82</v>
      </c>
      <c r="CY6" s="21">
        <f t="shared" ref="CY6:DG6" si="11">IF(CY7="",NA(),CY7)</f>
        <v>99.83</v>
      </c>
      <c r="CZ6" s="21">
        <f t="shared" si="11"/>
        <v>99.84</v>
      </c>
      <c r="DA6" s="21">
        <f t="shared" si="11"/>
        <v>99.85</v>
      </c>
      <c r="DB6" s="21">
        <f t="shared" si="11"/>
        <v>99.85</v>
      </c>
      <c r="DC6" s="21">
        <f t="shared" si="11"/>
        <v>92.72</v>
      </c>
      <c r="DD6" s="21">
        <f t="shared" si="11"/>
        <v>92.88</v>
      </c>
      <c r="DE6" s="21">
        <f t="shared" si="11"/>
        <v>92.9</v>
      </c>
      <c r="DF6" s="21">
        <f t="shared" si="11"/>
        <v>92.89</v>
      </c>
      <c r="DG6" s="21">
        <f t="shared" si="11"/>
        <v>93.08</v>
      </c>
      <c r="DH6" s="20" t="str">
        <f>IF(DH7="","",IF(DH7="-","【-】","【"&amp;SUBSTITUTE(TEXT(DH7,"#,##0.00"),"-","△")&amp;"】"))</f>
        <v>【96.00】</v>
      </c>
      <c r="DI6" s="21">
        <f>IF(DI7="",NA(),DI7)</f>
        <v>28.56</v>
      </c>
      <c r="DJ6" s="21">
        <f t="shared" ref="DJ6:DR6" si="12">IF(DJ7="",NA(),DJ7)</f>
        <v>31.59</v>
      </c>
      <c r="DK6" s="21">
        <f t="shared" si="12"/>
        <v>34.299999999999997</v>
      </c>
      <c r="DL6" s="21">
        <f t="shared" si="12"/>
        <v>37.28</v>
      </c>
      <c r="DM6" s="21">
        <f t="shared" si="12"/>
        <v>39.700000000000003</v>
      </c>
      <c r="DN6" s="21">
        <f t="shared" si="12"/>
        <v>23.79</v>
      </c>
      <c r="DO6" s="21">
        <f t="shared" si="12"/>
        <v>25.66</v>
      </c>
      <c r="DP6" s="21">
        <f t="shared" si="12"/>
        <v>27.46</v>
      </c>
      <c r="DQ6" s="21">
        <f t="shared" si="12"/>
        <v>29.93</v>
      </c>
      <c r="DR6" s="21">
        <f t="shared" si="12"/>
        <v>31.89</v>
      </c>
      <c r="DS6" s="20" t="str">
        <f>IF(DS7="","",IF(DS7="-","【-】","【"&amp;SUBSTITUTE(TEXT(DS7,"#,##0.00"),"-","△")&amp;"】"))</f>
        <v>【42.20】</v>
      </c>
      <c r="DT6" s="21">
        <f>IF(DT7="",NA(),DT7)</f>
        <v>0.9</v>
      </c>
      <c r="DU6" s="21">
        <f t="shared" ref="DU6:EC6" si="13">IF(DU7="",NA(),DU7)</f>
        <v>1.85</v>
      </c>
      <c r="DV6" s="21">
        <f t="shared" si="13"/>
        <v>3.3</v>
      </c>
      <c r="DW6" s="21">
        <f t="shared" si="13"/>
        <v>4.7699999999999996</v>
      </c>
      <c r="DX6" s="21">
        <f t="shared" si="13"/>
        <v>6.47</v>
      </c>
      <c r="DY6" s="21">
        <f t="shared" si="13"/>
        <v>1.22</v>
      </c>
      <c r="DZ6" s="21">
        <f t="shared" si="13"/>
        <v>1.61</v>
      </c>
      <c r="EA6" s="21">
        <f t="shared" si="13"/>
        <v>2.08</v>
      </c>
      <c r="EB6" s="21">
        <f t="shared" si="13"/>
        <v>2.74</v>
      </c>
      <c r="EC6" s="21">
        <f t="shared" si="13"/>
        <v>3.24</v>
      </c>
      <c r="ED6" s="20" t="str">
        <f>IF(ED7="","",IF(ED7="-","【-】","【"&amp;SUBSTITUTE(TEXT(ED7,"#,##0.00"),"-","△")&amp;"】"))</f>
        <v>【9.46】</v>
      </c>
      <c r="EE6" s="21">
        <f>IF(EE7="",NA(),EE7)</f>
        <v>0.06</v>
      </c>
      <c r="EF6" s="21">
        <f t="shared" ref="EF6:EN6" si="14">IF(EF7="",NA(),EF7)</f>
        <v>0.02</v>
      </c>
      <c r="EG6" s="20">
        <f t="shared" si="14"/>
        <v>0</v>
      </c>
      <c r="EH6" s="20">
        <f t="shared" si="14"/>
        <v>0</v>
      </c>
      <c r="EI6" s="21">
        <f t="shared" si="14"/>
        <v>0.04</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12319</v>
      </c>
      <c r="D7" s="23">
        <v>46</v>
      </c>
      <c r="E7" s="23">
        <v>17</v>
      </c>
      <c r="F7" s="23">
        <v>1</v>
      </c>
      <c r="G7" s="23">
        <v>0</v>
      </c>
      <c r="H7" s="23" t="s">
        <v>96</v>
      </c>
      <c r="I7" s="23" t="s">
        <v>97</v>
      </c>
      <c r="J7" s="23" t="s">
        <v>98</v>
      </c>
      <c r="K7" s="23" t="s">
        <v>99</v>
      </c>
      <c r="L7" s="23" t="s">
        <v>100</v>
      </c>
      <c r="M7" s="23" t="s">
        <v>101</v>
      </c>
      <c r="N7" s="24" t="s">
        <v>102</v>
      </c>
      <c r="O7" s="24">
        <v>60.36</v>
      </c>
      <c r="P7" s="24">
        <v>97.81</v>
      </c>
      <c r="Q7" s="24">
        <v>74.260000000000005</v>
      </c>
      <c r="R7" s="24">
        <v>2399</v>
      </c>
      <c r="S7" s="24">
        <v>70446</v>
      </c>
      <c r="T7" s="24">
        <v>294.64999999999998</v>
      </c>
      <c r="U7" s="24">
        <v>239.08</v>
      </c>
      <c r="V7" s="24">
        <v>68588</v>
      </c>
      <c r="W7" s="24">
        <v>18.75</v>
      </c>
      <c r="X7" s="24">
        <v>3658.03</v>
      </c>
      <c r="Y7" s="24">
        <v>107.5</v>
      </c>
      <c r="Z7" s="24">
        <v>107.45</v>
      </c>
      <c r="AA7" s="24">
        <v>105.63</v>
      </c>
      <c r="AB7" s="24">
        <v>103.84</v>
      </c>
      <c r="AC7" s="24">
        <v>104.3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159.57</v>
      </c>
      <c r="AV7" s="24">
        <v>175.69</v>
      </c>
      <c r="AW7" s="24">
        <v>193.95</v>
      </c>
      <c r="AX7" s="24">
        <v>192.9</v>
      </c>
      <c r="AY7" s="24">
        <v>198.31</v>
      </c>
      <c r="AZ7" s="24">
        <v>67.930000000000007</v>
      </c>
      <c r="BA7" s="24">
        <v>68.53</v>
      </c>
      <c r="BB7" s="24">
        <v>69.180000000000007</v>
      </c>
      <c r="BC7" s="24">
        <v>76.319999999999993</v>
      </c>
      <c r="BD7" s="24">
        <v>80.33</v>
      </c>
      <c r="BE7" s="24">
        <v>82.75</v>
      </c>
      <c r="BF7" s="24">
        <v>1205.76</v>
      </c>
      <c r="BG7" s="24">
        <v>1165.42</v>
      </c>
      <c r="BH7" s="24">
        <v>1143.74</v>
      </c>
      <c r="BI7" s="24">
        <v>1126.1199999999999</v>
      </c>
      <c r="BJ7" s="24">
        <v>426.28</v>
      </c>
      <c r="BK7" s="24">
        <v>857.88</v>
      </c>
      <c r="BL7" s="24">
        <v>825.1</v>
      </c>
      <c r="BM7" s="24">
        <v>789.87</v>
      </c>
      <c r="BN7" s="24">
        <v>749.43</v>
      </c>
      <c r="BO7" s="24">
        <v>698.04</v>
      </c>
      <c r="BP7" s="24">
        <v>602.55999999999995</v>
      </c>
      <c r="BQ7" s="24">
        <v>100.86</v>
      </c>
      <c r="BR7" s="24">
        <v>101.36</v>
      </c>
      <c r="BS7" s="24">
        <v>102.06</v>
      </c>
      <c r="BT7" s="24">
        <v>104.49</v>
      </c>
      <c r="BU7" s="24">
        <v>103.95</v>
      </c>
      <c r="BV7" s="24">
        <v>94.97</v>
      </c>
      <c r="BW7" s="24">
        <v>97.07</v>
      </c>
      <c r="BX7" s="24">
        <v>98.06</v>
      </c>
      <c r="BY7" s="24">
        <v>98.46</v>
      </c>
      <c r="BZ7" s="24">
        <v>97.98</v>
      </c>
      <c r="CA7" s="24">
        <v>97.94</v>
      </c>
      <c r="CB7" s="24">
        <v>127.88</v>
      </c>
      <c r="CC7" s="24">
        <v>127.74</v>
      </c>
      <c r="CD7" s="24">
        <v>127.98</v>
      </c>
      <c r="CE7" s="24">
        <v>125.51</v>
      </c>
      <c r="CF7" s="24">
        <v>125.75</v>
      </c>
      <c r="CG7" s="24">
        <v>159.49</v>
      </c>
      <c r="CH7" s="24">
        <v>157.81</v>
      </c>
      <c r="CI7" s="24">
        <v>157.37</v>
      </c>
      <c r="CJ7" s="24">
        <v>157.44999999999999</v>
      </c>
      <c r="CK7" s="24">
        <v>159.75</v>
      </c>
      <c r="CL7" s="24">
        <v>140.97999999999999</v>
      </c>
      <c r="CM7" s="24">
        <v>57.21</v>
      </c>
      <c r="CN7" s="24">
        <v>58.86</v>
      </c>
      <c r="CO7" s="24">
        <v>60.28</v>
      </c>
      <c r="CP7" s="24">
        <v>60.11</v>
      </c>
      <c r="CQ7" s="24">
        <v>61.33</v>
      </c>
      <c r="CR7" s="24">
        <v>65.28</v>
      </c>
      <c r="CS7" s="24">
        <v>64.92</v>
      </c>
      <c r="CT7" s="24">
        <v>64.14</v>
      </c>
      <c r="CU7" s="24">
        <v>63.71</v>
      </c>
      <c r="CV7" s="24">
        <v>64.95</v>
      </c>
      <c r="CW7" s="24">
        <v>60.13</v>
      </c>
      <c r="CX7" s="24">
        <v>99.82</v>
      </c>
      <c r="CY7" s="24">
        <v>99.83</v>
      </c>
      <c r="CZ7" s="24">
        <v>99.84</v>
      </c>
      <c r="DA7" s="24">
        <v>99.85</v>
      </c>
      <c r="DB7" s="24">
        <v>99.85</v>
      </c>
      <c r="DC7" s="24">
        <v>92.72</v>
      </c>
      <c r="DD7" s="24">
        <v>92.88</v>
      </c>
      <c r="DE7" s="24">
        <v>92.9</v>
      </c>
      <c r="DF7" s="24">
        <v>92.89</v>
      </c>
      <c r="DG7" s="24">
        <v>93.08</v>
      </c>
      <c r="DH7" s="24">
        <v>96</v>
      </c>
      <c r="DI7" s="24">
        <v>28.56</v>
      </c>
      <c r="DJ7" s="24">
        <v>31.59</v>
      </c>
      <c r="DK7" s="24">
        <v>34.299999999999997</v>
      </c>
      <c r="DL7" s="24">
        <v>37.28</v>
      </c>
      <c r="DM7" s="24">
        <v>39.700000000000003</v>
      </c>
      <c r="DN7" s="24">
        <v>23.79</v>
      </c>
      <c r="DO7" s="24">
        <v>25.66</v>
      </c>
      <c r="DP7" s="24">
        <v>27.46</v>
      </c>
      <c r="DQ7" s="24">
        <v>29.93</v>
      </c>
      <c r="DR7" s="24">
        <v>31.89</v>
      </c>
      <c r="DS7" s="24">
        <v>42.2</v>
      </c>
      <c r="DT7" s="24">
        <v>0.9</v>
      </c>
      <c r="DU7" s="24">
        <v>1.85</v>
      </c>
      <c r="DV7" s="24">
        <v>3.3</v>
      </c>
      <c r="DW7" s="24">
        <v>4.7699999999999996</v>
      </c>
      <c r="DX7" s="24">
        <v>6.47</v>
      </c>
      <c r="DY7" s="24">
        <v>1.22</v>
      </c>
      <c r="DZ7" s="24">
        <v>1.61</v>
      </c>
      <c r="EA7" s="24">
        <v>2.08</v>
      </c>
      <c r="EB7" s="24">
        <v>2.74</v>
      </c>
      <c r="EC7" s="24">
        <v>3.24</v>
      </c>
      <c r="ED7" s="24">
        <v>9.4600000000000009</v>
      </c>
      <c r="EE7" s="24">
        <v>0.06</v>
      </c>
      <c r="EF7" s="24">
        <v>0.02</v>
      </c>
      <c r="EG7" s="24">
        <v>0</v>
      </c>
      <c r="EH7" s="24">
        <v>0</v>
      </c>
      <c r="EI7" s="24">
        <v>0.04</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飯田　更紗</cp:lastModifiedBy>
  <cp:lastPrinted>2026-01-30T04:18:11Z</cp:lastPrinted>
  <dcterms:created xsi:type="dcterms:W3CDTF">2025-12-23T05:55:32Z</dcterms:created>
  <dcterms:modified xsi:type="dcterms:W3CDTF">2026-02-03T07:39:37Z</dcterms:modified>
  <cp:category/>
</cp:coreProperties>
</file>